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Users\User\Desktop\Documents\החברה לפיתוח עכו העתיקה\שירותים רחוב ההגנה\חומר לפרסום מכרז מצומצם\כתב כמויות\כתב כמויות\"/>
    </mc:Choice>
  </mc:AlternateContent>
  <xr:revisionPtr revIDLastSave="0" documentId="13_ncr:1_{741E4A17-D974-453C-AE45-1241982F2AB7}" xr6:coauthVersionLast="47" xr6:coauthVersionMax="47" xr10:uidLastSave="{00000000-0000-0000-0000-000000000000}"/>
  <bookViews>
    <workbookView xWindow="-120" yWindow="-120" windowWidth="29040" windowHeight="15840" xr2:uid="{00000000-000D-0000-FFFF-FFFF00000000}"/>
  </bookViews>
  <sheets>
    <sheet name="שירותים רחוב הגנה " sheetId="1" r:id="rId1"/>
  </sheets>
  <calcPr calcId="191029"/>
</workbook>
</file>

<file path=xl/calcChain.xml><?xml version="1.0" encoding="utf-8"?>
<calcChain xmlns="http://schemas.openxmlformats.org/spreadsheetml/2006/main">
  <c r="F325" i="1" l="1"/>
  <c r="F152" i="1"/>
  <c r="F154" i="1"/>
  <c r="F153" i="1"/>
  <c r="F12" i="1"/>
  <c r="F15" i="1"/>
  <c r="F27" i="1"/>
  <c r="F26" i="1"/>
  <c r="F25" i="1"/>
  <c r="F24" i="1"/>
  <c r="F23" i="1"/>
  <c r="F22" i="1"/>
  <c r="F21" i="1"/>
  <c r="F20" i="1"/>
  <c r="F19" i="1"/>
  <c r="F18" i="1"/>
  <c r="F303" i="1"/>
  <c r="F302" i="1"/>
  <c r="F301" i="1"/>
  <c r="F300" i="1"/>
  <c r="F299" i="1"/>
  <c r="F298" i="1"/>
  <c r="F297" i="1"/>
  <c r="F311" i="1"/>
  <c r="F28" i="1" l="1"/>
  <c r="F308" i="1" s="1"/>
  <c r="F304" i="1"/>
  <c r="F323" i="1" s="1"/>
  <c r="F119" i="1"/>
  <c r="F310" i="1" s="1"/>
  <c r="F295" i="1"/>
  <c r="F322" i="1" s="1"/>
  <c r="F222" i="1"/>
  <c r="F221" i="1"/>
  <c r="F220" i="1"/>
  <c r="F219" i="1"/>
  <c r="F218" i="1"/>
  <c r="F217" i="1"/>
  <c r="F216" i="1"/>
  <c r="F215" i="1"/>
  <c r="F213" i="1"/>
  <c r="F212" i="1"/>
  <c r="F210" i="1"/>
  <c r="F209" i="1"/>
  <c r="F208" i="1"/>
  <c r="F207" i="1"/>
  <c r="F206" i="1"/>
  <c r="F205" i="1"/>
  <c r="F204" i="1"/>
  <c r="F203" i="1"/>
  <c r="F202" i="1"/>
  <c r="F201" i="1"/>
  <c r="F200" i="1"/>
  <c r="F251" i="1"/>
  <c r="F250" i="1"/>
  <c r="F246" i="1"/>
  <c r="F245" i="1"/>
  <c r="F241" i="1"/>
  <c r="F240" i="1"/>
  <c r="F239" i="1"/>
  <c r="F238" i="1"/>
  <c r="F237" i="1"/>
  <c r="F235" i="1"/>
  <c r="F234" i="1"/>
  <c r="F233" i="1"/>
  <c r="F232" i="1"/>
  <c r="F231" i="1"/>
  <c r="F230" i="1"/>
  <c r="F229" i="1"/>
  <c r="F227" i="1"/>
  <c r="F226" i="1"/>
  <c r="F225" i="1"/>
  <c r="F257" i="1"/>
  <c r="F256" i="1"/>
  <c r="F255" i="1"/>
  <c r="F254" i="1"/>
  <c r="F266" i="1"/>
  <c r="F265" i="1"/>
  <c r="F264" i="1"/>
  <c r="F263" i="1"/>
  <c r="F262" i="1"/>
  <c r="F267" i="1"/>
  <c r="F182" i="1"/>
  <c r="F183" i="1" s="1"/>
  <c r="F316" i="1" s="1"/>
  <c r="F186" i="1"/>
  <c r="F16" i="1"/>
  <c r="F307" i="1" s="1"/>
  <c r="F8" i="1"/>
  <c r="F306" i="1" s="1"/>
  <c r="F147" i="1"/>
  <c r="F146" i="1"/>
  <c r="F145" i="1"/>
  <c r="F143" i="1"/>
  <c r="F142" i="1"/>
  <c r="F141" i="1"/>
  <c r="F140" i="1"/>
  <c r="F139" i="1"/>
  <c r="F138" i="1"/>
  <c r="F137" i="1"/>
  <c r="F136" i="1"/>
  <c r="F135" i="1"/>
  <c r="F134" i="1"/>
  <c r="F133" i="1"/>
  <c r="F132" i="1"/>
  <c r="F131" i="1"/>
  <c r="F130" i="1"/>
  <c r="F129" i="1"/>
  <c r="F128" i="1"/>
  <c r="F127" i="1"/>
  <c r="F126" i="1"/>
  <c r="F125" i="1"/>
  <c r="F124" i="1"/>
  <c r="F123" i="1"/>
  <c r="F121" i="1"/>
  <c r="F194" i="1"/>
  <c r="F193" i="1"/>
  <c r="F192" i="1"/>
  <c r="F191" i="1"/>
  <c r="F190" i="1"/>
  <c r="F189" i="1"/>
  <c r="F188" i="1"/>
  <c r="F187" i="1"/>
  <c r="F175" i="1"/>
  <c r="F174" i="1"/>
  <c r="F170" i="1"/>
  <c r="F169" i="1"/>
  <c r="F165" i="1"/>
  <c r="F164" i="1"/>
  <c r="F163" i="1"/>
  <c r="F162" i="1"/>
  <c r="F161" i="1"/>
  <c r="F160" i="1"/>
  <c r="F159" i="1"/>
  <c r="F158" i="1"/>
  <c r="F151" i="1"/>
  <c r="F150" i="1"/>
  <c r="F58" i="1"/>
  <c r="F57" i="1"/>
  <c r="F54" i="1"/>
  <c r="F53" i="1"/>
  <c r="F52" i="1"/>
  <c r="F51" i="1"/>
  <c r="F50" i="1"/>
  <c r="F49" i="1"/>
  <c r="F48" i="1"/>
  <c r="F47" i="1"/>
  <c r="F46" i="1"/>
  <c r="F45" i="1"/>
  <c r="F44" i="1"/>
  <c r="F43" i="1"/>
  <c r="F42" i="1"/>
  <c r="F41" i="1"/>
  <c r="F40" i="1"/>
  <c r="F39" i="1"/>
  <c r="F38" i="1"/>
  <c r="F37" i="1"/>
  <c r="F36" i="1"/>
  <c r="F35" i="1"/>
  <c r="F34" i="1"/>
  <c r="F33" i="1"/>
  <c r="F32" i="1"/>
  <c r="F270" i="1" l="1"/>
  <c r="F321" i="1" s="1"/>
  <c r="F252" i="1"/>
  <c r="F319" i="1" s="1"/>
  <c r="F258" i="1"/>
  <c r="F320" i="1" s="1"/>
  <c r="F223" i="1"/>
  <c r="F318" i="1" s="1"/>
  <c r="F171" i="1"/>
  <c r="F314" i="1" s="1"/>
  <c r="F195" i="1"/>
  <c r="F317" i="1" s="1"/>
  <c r="F155" i="1"/>
  <c r="F312" i="1" s="1"/>
  <c r="F176" i="1"/>
  <c r="F315" i="1" s="1"/>
  <c r="F166" i="1"/>
  <c r="F313" i="1" s="1"/>
  <c r="F60" i="1"/>
  <c r="F55" i="1"/>
  <c r="F309" i="1" s="1"/>
  <c r="F324" i="1" l="1"/>
  <c r="F326" i="1" s="1"/>
  <c r="F327" i="1" l="1"/>
  <c r="F328" i="1" s="1"/>
</calcChain>
</file>

<file path=xl/sharedStrings.xml><?xml version="1.0" encoding="utf-8"?>
<sst xmlns="http://schemas.openxmlformats.org/spreadsheetml/2006/main" count="804" uniqueCount="563">
  <si>
    <t>סעיף</t>
  </si>
  <si>
    <t>תאור</t>
  </si>
  <si>
    <t>יח'</t>
  </si>
  <si>
    <t>כמות</t>
  </si>
  <si>
    <t>מחיר</t>
  </si>
  <si>
    <t>סה"כ</t>
  </si>
  <si>
    <t/>
  </si>
  <si>
    <t>קומפ</t>
  </si>
  <si>
    <t>מ"ר</t>
  </si>
  <si>
    <t>מ'</t>
  </si>
  <si>
    <t xml:space="preserve">כתב כמויות / אומדן מתכנן </t>
  </si>
  <si>
    <t xml:space="preserve">שירותים רחוב ההגנה </t>
  </si>
  <si>
    <t>פרק 06 - נגרות אומן ומסגרות פלדה</t>
  </si>
  <si>
    <t>תת פרק 06.1 מסגרות פלדה</t>
  </si>
  <si>
    <t>06.01.010</t>
  </si>
  <si>
    <t>דלת פח חד כנפית לשירותי נכים עשויה פלדה ומשקוף פח בעובי 1.5 מ"מ המותאם לרוחב הגליף ולגמר חיפוי הקיר בג.פ, טיח ולוחות טרספה, הכל כפוף למדידה בשטח וביצוע שופ דרואינג לאישור.  הדלת כדוגמת דלתות פלרז או ש"ע במידות 95/210 ס"מ (למעבר נטו 90 ס"מ בפתח) תשתלב במישור חיפוי החזית, כוללת אמצעי עזר לסגירה (מחזיר דלת מאושר נגישות), ידית נירוסטה, מנעול תפוס/פנוי, מנעול צילינדר למערכת מאסטר, פרזול ואטם גומי בהיקף הכנף, הכל לפי רשימת המסגרות. הדלת תיצבע בתנור בצביעה אלקרוסטטית בצבע עמיד לסביבה ימית קורוזיבית, ע"ג צבע יסוד מותאם לפלדה מגולוונת. בחזית הדלת החיצונית יודבק לוח טרספה בעובי 6 מ"מ (שמתומחר בנפרד) כשהוא נתון במסגרת משטוח מתכת בעובי 3 מ"מ. המשקוף יצבע כנ"ל ויוגן לאורך תקופת הבניה. גוון צבע ראל לבחירת האדריכל. לטובת תיקוני צביעה תובא לאתר מערכת צבע כנ"ל ותייושם ב: 3 שכבות לכל שטח המקטע שנפגע.</t>
  </si>
  <si>
    <t>06.01.020</t>
  </si>
  <si>
    <t>דלת פח חד כנפית לתאי השירותים וחדר השומר עשויה פלדה ומשקוף פח בעובי 1.5 מ"מ המותאם לרוחב הגליף ולגמר חיפוי הקיר בג.פ, טיח ולוחות טרספה, הכל כפוף למדידה בשטח וביצוע שופ דרואינג לאישור.  הדלת כדוגמת דלתות פלרז או ש"ע במידות 80/210 ס"מ תשתלב במישור חיפוי החזית, כוללת ידית נירוסטה, מנעול תפוס/פנוי, מנעול צילינדר למערכת מאסטר, פרזול ואטם גומי בהיקף הכנף, הכל לפי רשימת המסגרות. הדלת תיצבע בתנור בצביעה אלקרוסטטית בצבע עמיד לסביבה ימית קורוזיבית, ע"ג צבע יסוד מותאם לפלדה מגולוונת. בחזית הדלת החיצונית יודבק לוח טרספה בעובי 6 מ"מ (שמתומחר בנפרד) כשהוא נתון במסגרת משטוח מתכת בעובי 3 מ"מ. המשקוף יצבע כנ"ל ויוגן לאורך תקופת הבניה. גוון צבע ראל לבחירת האדריכל. לטובת תיקוני צביעה תובא לאתר מערכת צבע כנ"ל ותייושם ב: 3 שכבות לכל שטח המקטע שנפגע.</t>
  </si>
  <si>
    <t>06.01.030</t>
  </si>
  <si>
    <t>תוספת עבור מחזיר שמן לדלת חדר השומר עם מנגנון מסילה דוגמת GEZE 3000 או ש"ע.</t>
  </si>
  <si>
    <t>06.01.040</t>
  </si>
  <si>
    <t>שער נגרר לצד אחד באופן ידני בכניסה למתחם השירותים לפתח במידות 200/240 ס"מ. השער נגרר באמצעות גלגלים מחומר שאינו מתכת בתוך מסילת נירוסטה שקועה מפני הריצוף ונתמך במסילת מתכת עליונה המעוגנת לקיר הכניסה ולפרגולה. השער מפרופילי פלדה RHS במידות וחתכים שונים עם חיפוי חיצוני מלוחות טרספה מודבקים משני צדדיו ומתומחרים בנפרד. כולל מנעול רתק הגנה למנעול תלייה או מנעול רתק שאקל. אלמנטי המתכת צבועים בהתאם למפורט בסעיפי המשקופים. הכל כפוף למדידה בשטח וביצוע שופ דרואינג לאישור. צבע ראל למתכות וגוון חיפוי הטרספה להחלטת המתכנן. הכל מותקן קומפלט.</t>
  </si>
  <si>
    <t>06.01.050</t>
  </si>
  <si>
    <r>
      <t xml:space="preserve">מתקן לניגוב ידיים לנייר צץ רץ מפלסטיק מותקן על קיר, דוגמת  מק"ט 4290  Colored Edition מתקני היגיינה  </t>
    </r>
    <r>
      <rPr>
        <sz val="9"/>
        <rFont val="David"/>
        <family val="2"/>
      </rPr>
      <t>DALAS</t>
    </r>
    <r>
      <rPr>
        <sz val="10"/>
        <rFont val="David"/>
        <family val="2"/>
      </rPr>
      <t xml:space="preserve"> </t>
    </r>
  </si>
  <si>
    <t>06.01.060</t>
  </si>
  <si>
    <t>אשפתון 5 ליטר רצפתי או תלוי, בגוון שחור.</t>
  </si>
  <si>
    <t>06.01.070</t>
  </si>
  <si>
    <t>אשפתון 35 ליטר רצפתי לשירותי נכים ולחדר שומר, בגוון שחור.</t>
  </si>
  <si>
    <t>06.01.080</t>
  </si>
  <si>
    <r>
      <t xml:space="preserve">ידית אחיזה מתרוממת לקיר (עם בוקסבה) עם ציפוי  פלסטיק מחוספס, דוגמת  מק"ט 9009   מתקני היגיינה  </t>
    </r>
    <r>
      <rPr>
        <sz val="9"/>
        <rFont val="David"/>
        <family val="2"/>
      </rPr>
      <t>DALAS</t>
    </r>
    <r>
      <rPr>
        <sz val="10"/>
        <rFont val="David"/>
        <family val="2"/>
      </rPr>
      <t xml:space="preserve"> </t>
    </r>
  </si>
  <si>
    <t>06.01.090</t>
  </si>
  <si>
    <r>
      <t xml:space="preserve">ידית אחיזה לנכם דגם L (שני מישורים) 60/60 או 80/60  עם ציפוי פלסטיק מחוספס, דוגמת  מק"ט 9008   מתקני היגיינה  </t>
    </r>
    <r>
      <rPr>
        <sz val="9"/>
        <rFont val="David"/>
        <family val="2"/>
      </rPr>
      <t xml:space="preserve">DALAS </t>
    </r>
  </si>
  <si>
    <t>06.01.100</t>
  </si>
  <si>
    <r>
      <t xml:space="preserve">מתקן סבוניה לסבון נוזלי מפלסטיק,  דוגמת  מק"ט 4290  Colored Edition מתקני היגיינה  </t>
    </r>
    <r>
      <rPr>
        <sz val="9"/>
        <rFont val="David"/>
        <family val="2"/>
      </rPr>
      <t xml:space="preserve">DALAS </t>
    </r>
  </si>
  <si>
    <t>06.01.110</t>
  </si>
  <si>
    <r>
      <t xml:space="preserve">מתקן לנייר טואלט ג'מבו מפלסטיק, דוגמת  מק"ט 4291  Colored Edition מתקני היגיינה  </t>
    </r>
    <r>
      <rPr>
        <sz val="9"/>
        <rFont val="David"/>
        <family val="2"/>
      </rPr>
      <t>DALAS</t>
    </r>
    <r>
      <rPr>
        <sz val="10"/>
        <rFont val="David"/>
        <family val="2"/>
      </rPr>
      <t xml:space="preserve"> </t>
    </r>
  </si>
  <si>
    <t>06.01.120</t>
  </si>
  <si>
    <r>
      <t xml:space="preserve">מתקן החתלה לתינוקות מפלסטיק קשיח. כדוגמת </t>
    </r>
    <r>
      <rPr>
        <sz val="9"/>
        <rFont val="David"/>
        <family val="2"/>
      </rPr>
      <t xml:space="preserve">RABBERMAID </t>
    </r>
    <r>
      <rPr>
        <sz val="10"/>
        <rFont val="David"/>
        <family val="2"/>
      </rPr>
      <t xml:space="preserve">מק"ט 7900 מתקני היגיינה  </t>
    </r>
    <r>
      <rPr>
        <sz val="9"/>
        <rFont val="David"/>
        <family val="2"/>
      </rPr>
      <t>DALAS</t>
    </r>
  </si>
  <si>
    <t>06.01.130</t>
  </si>
  <si>
    <r>
      <t xml:space="preserve">מברשת לאסלה עם כיסוי מפלסטיק תלויה על הקיר, דוגמת  מק"ט 4819  Colored Edition מתקני היגיינה  </t>
    </r>
    <r>
      <rPr>
        <sz val="9"/>
        <rFont val="David"/>
        <family val="2"/>
      </rPr>
      <t>DALAS</t>
    </r>
    <r>
      <rPr>
        <sz val="10"/>
        <rFont val="David"/>
        <family val="2"/>
      </rPr>
      <t xml:space="preserve"> </t>
    </r>
  </si>
  <si>
    <t>06.01.140</t>
  </si>
  <si>
    <r>
      <t xml:space="preserve">ידית אחיזה לנכים ישרה (60 ס"מ) עם ציפוי פלסטיק  לדלת דוגמת  מק"ט 9006  מתקני היגיינה  </t>
    </r>
    <r>
      <rPr>
        <sz val="9"/>
        <rFont val="David"/>
        <family val="2"/>
      </rPr>
      <t>DALAS</t>
    </r>
    <r>
      <rPr>
        <sz val="10"/>
        <rFont val="David"/>
        <family val="2"/>
      </rPr>
      <t xml:space="preserve"> </t>
    </r>
  </si>
  <si>
    <t>06.01.150</t>
  </si>
  <si>
    <t>קולב/מתלה בודד לדלת עם ציפוי פלסטיק לשירותי נכים ולחדר שומר ולכל תאי השירותים.</t>
  </si>
  <si>
    <t>06.01.160</t>
  </si>
  <si>
    <t>מדף 30 ס"מ מפרספקס במידות 15/30 ס"מ. (אלטרנטיבה מנירוסטה).</t>
  </si>
  <si>
    <t>06.01.170</t>
  </si>
  <si>
    <r>
      <t xml:space="preserve">מתקן לנייר כיסוי אסלה 1/2 מפלסטיק דוגמת  מק"ט 4148   מתקני היגיינה  </t>
    </r>
    <r>
      <rPr>
        <sz val="9"/>
        <rFont val="David"/>
        <family val="2"/>
      </rPr>
      <t>DALAS</t>
    </r>
    <r>
      <rPr>
        <sz val="10"/>
        <rFont val="David"/>
        <family val="2"/>
      </rPr>
      <t xml:space="preserve"> </t>
    </r>
  </si>
  <si>
    <t>06.01.180</t>
  </si>
  <si>
    <t>שלט שירותי גברים לתאי שירותים.</t>
  </si>
  <si>
    <t>06.01.190</t>
  </si>
  <si>
    <t>שלט שירותי נשים לתאי שירותים.</t>
  </si>
  <si>
    <t>06.01.200</t>
  </si>
  <si>
    <t>שלט שירותי נכים נשים וגברים לתא שירותי נכים.</t>
  </si>
  <si>
    <t>06.01.210</t>
  </si>
  <si>
    <t>שלט מתקן החתלה.</t>
  </si>
  <si>
    <t>06.01.220</t>
  </si>
  <si>
    <r>
      <t xml:space="preserve">שילוט תאי שירותים באמצעות אותיות מודבקות לשילוט באנגלית </t>
    </r>
    <r>
      <rPr>
        <b/>
        <sz val="10"/>
        <rFont val="David"/>
        <family val="2"/>
      </rPr>
      <t>בצבע לבן</t>
    </r>
    <r>
      <rPr>
        <sz val="10"/>
        <rFont val="David"/>
        <family val="2"/>
      </rPr>
      <t>, כולל לוגו: נשים, גברים, נכים וכד' בגובה אותיות  כ: 18 ס"מ, הכל קומפלט מותקן באתר עבור 7 תאים.</t>
    </r>
  </si>
  <si>
    <t>קומפלט</t>
  </si>
  <si>
    <t>06.01.230</t>
  </si>
  <si>
    <t>שילוט אותיות  WC בתלת ממד, אותיות מפרספקס בולטות מפני קיר חיצוני כולל תאורת לד פנימית. גופן וגוון לבחירה ע"י המתכנן. גובה אותיות  כ: 60 ס"מ, הכל קומפלט מותקן בחזית האתר.</t>
  </si>
  <si>
    <t>סה"כ לתת פרק 06.01 עבודות מסגרות</t>
  </si>
  <si>
    <t xml:space="preserve">הערה </t>
  </si>
  <si>
    <t>תת פרק 06.2 נגרות</t>
  </si>
  <si>
    <t>06.02.010</t>
  </si>
  <si>
    <t>ארון כלי נקוי במידות 90/50/235  ס"מ בחדר השומר, הכולל 4 כנפיים מחיצה ו: 4 מדפים. גוף הארון MDF 18 מ"מ ובגמר פורמאיקה לבחירת המזמין. פרזול מגירות וצירים של חב' בלורן, ידיות מדגם 6081 גמר טבעי מט של בלורן.</t>
  </si>
  <si>
    <t>06.02.020</t>
  </si>
  <si>
    <t>שולחן משרדי במידות של 120X60 ס"מ מייצור תעשייתי. גמר לבחירת המזמין.</t>
  </si>
  <si>
    <t>06.02.030</t>
  </si>
  <si>
    <t>סה"כ לפרק 06.2 - נגרות אומן ומסגרות פלדה</t>
  </si>
  <si>
    <t>פרק 09 - עבודות טיח</t>
  </si>
  <si>
    <t>09.01.010</t>
  </si>
  <si>
    <t>טיח פנים בשתי שכבות, סרגל בשני כיוונים, גמר לבד על שטחים מישוריים.</t>
  </si>
  <si>
    <t>09.01.020</t>
  </si>
  <si>
    <t>טיח חוץ שתי שכבות, לרבות שכבת הרבצה תחתונה למניעת חדירת רטיבות, ושתי שכבות טיח ללא סיד. (בהגבהות)</t>
  </si>
  <si>
    <t>09.01.030</t>
  </si>
  <si>
    <t>שכבת הרבצה שחורה לאיטום קירות וראשי קירות, כהכנה לחיפוי בלוחות UHPC/ טרספה/HPL.</t>
  </si>
  <si>
    <t xml:space="preserve">סה"כ  פרק 09  עבודות טיח                 </t>
  </si>
  <si>
    <t>פרק 10 - עבודות ריצוף</t>
  </si>
  <si>
    <t>תת פרק 10.01 עבודות ריצוף וחיפוי</t>
  </si>
  <si>
    <t>10.01.10</t>
  </si>
  <si>
    <t>ריצוף תאי שירותים באריחי גרניט פורצלן במידות 20/10 ס"מ או 30/60 ס"מ בדרגת החלקה R10, בשטח של 15 מ"ר, לרבות כל המצעים כנדרש, הכנת תשתית, משקים ברוחב 3 מ"מ, גמר רובה אפוקסית. מחיר יסוד 100 ₪/מ"ר ואופן הנחה לפי תכנית רצפה.</t>
  </si>
  <si>
    <t>10.01.20</t>
  </si>
  <si>
    <t>ריצוף חדר שומר באריחי גרניט פורצלן במידות 30/60 ס"מ או 60/60 ס"מ בדרגת החלקה R10, בשטח של 3.5 מ"ר, לרבות כל המצעים כנדרש, הכנת תשתית, משקים ברוחב 3 מ"מ, גמר רובה אפוקסית, ואופן הנחה לפי תכנית רצפה.</t>
  </si>
  <si>
    <t>10.01.30</t>
  </si>
  <si>
    <t>חיפוי קירות חדרי השירותים באריחי גרניט פורצלן במידות 20/60 או 30/60 ו/או שילובים על פי פריסה, עד גובה 2.4 מ'. במחיר יסוד 200ש"ח/ מ"ר. המחיר כולל יישום+ רובה +חומר.</t>
  </si>
  <si>
    <t>10.01.40</t>
  </si>
  <si>
    <t>חיפוי קירות בחדר שומר באריחי גרניט פורצלן במידות 20/10 או 30/60 ו/או שילובים על פי פריסה, עד גובה 2.4 מ'. במחיר יסוד 200ש"ח/ מ"ר. המחיר כולל יישום + רובה +חומר.</t>
  </si>
  <si>
    <t>10.01.50</t>
  </si>
  <si>
    <t>פאנלים מסוג הריצוף הנ"ל בגובה 7 ס"מ.</t>
  </si>
  <si>
    <t>מ"א</t>
  </si>
  <si>
    <t>10.01.60</t>
  </si>
  <si>
    <t>פינות מגן אלומיניום בגוון טבעי (אנודייז) או אלומיניום מצופה בכרום בגמר מוברש  בפינות קירות מחופים גרניט פורצלן, דוגמת אייל ציפויים TR-KERAJOLLY בגודל 10-12 מ"מ המותאם בדיוק לגמר האריחים.</t>
  </si>
  <si>
    <t>10.01.70</t>
  </si>
  <si>
    <t>סף אלומיניום בגוון טבעי (אנודייז) להפרדה בין ריצוף פנים ג.פ וריצוף חוץ מאבן, במידות 4/40 מ"מ, מותקן במרכז עובי כנף הדלת. גובה עליון פני ריצוף הפנים הגבוה ב: 1.0 ס"מ מריצוף החוץ.</t>
  </si>
  <si>
    <t>10.01.80</t>
  </si>
  <si>
    <t>סף כנ"ל אך מפליז להפרדה בין ריצוף פנים ג.פ וריצוף חוץ מאבן, במידות 3/30 מ"מ, מותקן במרכז עובי כנף הדלת. גובה עליון פני ריצוף הפנים הגבוה ב: 1.0 ס"מ מריצוף החוץ.</t>
  </si>
  <si>
    <t>סה"כ לפרק 10 עבודות ריצוף</t>
  </si>
  <si>
    <t>פרק 11 - עבודות צביעה</t>
  </si>
  <si>
    <t>תת פרק 11.01 עבודות צביעה</t>
  </si>
  <si>
    <t>11.01.010</t>
  </si>
  <si>
    <t>צבע נירוקריל של נירלט או ש"ע, על גבי טיח פנים או גבס בשלוש שכבות לפחות עד קבלת גוון אחיד, לרבות שילוב גוונים, הכנת התשתית, שכבת יסוד כולל בסיס נגד פטרת בצביעת התקרות וכל הנדרש בהתאם להוראות יצרן.</t>
  </si>
  <si>
    <t>11.01.020</t>
  </si>
  <si>
    <t>צביעה על שטחי טיח חוץ בצבע סופרקריל מ.ד או ש"ע, כולל הכנת הקירות לצביעה עפ"י הוראות יצרן. גוון לבחירת המתכנן. המחיר כולל חומרים ועבודה. תחום העבודה כולל גם את חלקם הפנימי של מעקות הגג הבנויים.</t>
  </si>
  <si>
    <t xml:space="preserve">סה"כ  פרק 11 עבודות צביעה                </t>
  </si>
  <si>
    <t>פרק 12 - עבודות אלומיניום</t>
  </si>
  <si>
    <t>תת פרק 12.01 עבודות אלומיניום</t>
  </si>
  <si>
    <t>12.01.010</t>
  </si>
  <si>
    <t>חלון אלומיניום לתאי שירותים במידות 40/60 סמ', לפתיחה קיפ  פנימה ציר אופקי עליון וכולל מגביל פתיחה. דגם קליל 4500 בצבע וגוון ראל לבחירת המתכנן ולפי הרשימות. כולל רשת חצונית נגד יתושים במסגרת אלומיניום ואביזרי קיבועה למשקוף החלון. זיגוג בעובי 4 מ"מ חלבי.</t>
  </si>
  <si>
    <t>12.01.020</t>
  </si>
  <si>
    <t>חלון הזזה לחדר שומר שני נתיבים מאלומיניום לשתי כנפיים לגרירה זו ע"ג זו, לפתח במידות 120/100 ס"מ. דגם קליל 7000 בצבע וגוון ראל לבחירת המתכנן. כולל רשת נגד יתושים נגררת במסילה. זיגוג בעובי 6 מ"מ מזכוכית מחוסמת.</t>
  </si>
  <si>
    <t xml:space="preserve">סה"כ  פרק 12 עבודות אלומיניום                </t>
  </si>
  <si>
    <t>פרגולה</t>
  </si>
  <si>
    <r>
      <t xml:space="preserve">פרגולה מקורות עץ גושני ועץ רב שכבתי בשטח כולל של  30 מ"ר. סיכוך במרישי עץ מסוג אורן קליר בחתך 80/150 מ"מ שטופלו כנגד מזיקים עובדו ולוטשו, ועץ רב שכבתי בחתך 100/200 מ"מ, מעוגנים לקורות פלדה ולעמודי פלדה במידות ופירוט עפ"י תכנית הנדסה </t>
    </r>
    <r>
      <rPr>
        <sz val="10"/>
        <color indexed="10"/>
        <rFont val="David"/>
        <family val="2"/>
      </rPr>
      <t>ק - 3</t>
    </r>
    <r>
      <rPr>
        <sz val="10"/>
        <rFont val="David"/>
        <family val="2"/>
      </rPr>
      <t xml:space="preserve"> ולפי תכנית אד</t>
    </r>
    <r>
      <rPr>
        <sz val="10"/>
        <color indexed="8"/>
        <rFont val="David"/>
        <family val="2"/>
      </rPr>
      <t>ריכלית מס' 5</t>
    </r>
    <r>
      <rPr>
        <sz val="10"/>
        <rFont val="David"/>
        <family val="2"/>
      </rPr>
      <t>. סיכוך העץ כולל צביעת מגן לכה מגוונת -</t>
    </r>
    <r>
      <rPr>
        <sz val="10"/>
        <color indexed="8"/>
        <rFont val="David"/>
        <family val="2"/>
      </rPr>
      <t xml:space="preserve"> לאזור</t>
    </r>
    <r>
      <rPr>
        <sz val="10"/>
        <rFont val="David"/>
        <family val="2"/>
      </rPr>
      <t xml:space="preserve"> על בסיס מים AquaTECH Lasur PaintTECH בגוון </t>
    </r>
    <r>
      <rPr>
        <b/>
        <sz val="10"/>
        <rFont val="David"/>
        <family val="2"/>
      </rPr>
      <t xml:space="preserve">אגס או אגוז אפריקאי </t>
    </r>
    <r>
      <rPr>
        <sz val="10"/>
        <rFont val="David"/>
        <family val="2"/>
      </rPr>
      <t>המשוווק ע"י חב' 'גוונים מקצועות בצבע', מדוגמא שתיבחר ע"י המתכנן. הביצוע כולל פינויים נקודתיים בלוחות העץ עבור תשתיות. רצועת פרגולה  ברוחב 1.0 מ' ובאורך 13.5 מ' תחופה בלוח פלרם או סנטף מפוליקרבונט שקוף ותעוגן לרקע בברגי פלב"מ.</t>
    </r>
  </si>
  <si>
    <t>פרק 22 - אלמנטים מתועשים</t>
  </si>
  <si>
    <t>תת פרק 22 אלמנטים מתועשים</t>
  </si>
  <si>
    <t>22.01.010</t>
  </si>
  <si>
    <t>תקרות מלוח גבס ירוק לרבות קונסטרוקציית נשיאה מפרופילי פח מגולבנים וכל החיבורים, החיזוקים והאיטומים, עיבוד פתחים, שפכטל, זוויתני הגנה וכל חומרי העזר למיניהם, הכל קומפלט והמדידה לפי השטח הנראה לעין.</t>
  </si>
  <si>
    <t>22.01.020</t>
  </si>
  <si>
    <t>מראות קריסטל  בעובי 6 מ"מ לרבות מסגרת אלומיניום בגוון טבעי ומלוטש וגב עץ, במידות 50/95 ס"מ, מותקנת מעל כיור בגובה תחתון 90 ס"מ בשירותי נכים ו: 100 ס"מ בחדר השומר.</t>
  </si>
  <si>
    <t>22.01.021</t>
  </si>
  <si>
    <t>מראות קריסטל  בעובי 6 מ"מ לרבות מסגרת אלומיניום בגוון טיבעי ומלוטש וגב עץ, במידות 45/95 ס"מ, מותקנת מעל כיור בגובה תחתון 95 ס"מ בתאי השירותים.</t>
  </si>
  <si>
    <t>22.01.030</t>
  </si>
  <si>
    <r>
      <t xml:space="preserve">חיפוי חיצוני לקירות מבני השירותים מלוחות HPL 'מטאון' של חברת TRESPA בעובי 8 מ"מ, שיטת יישום סמוייה עם פרופילים ו/או שילוב של גלוייה באמצעות ניטים. הלוחות בגדלים שונים בהתאם לפריסות חזיתות המבנים. כולל התקנה מפולסת של פרופילי אלומיניום כתשתית על הקירות. כולל הגבהות מחומר כנ"ל מעל ראשי קירות המבנים (הגבהות הגג). כולל עיבוד ספים וגליפים בפתחים. כולל פרט סגירת מרווח תחתון. הביצוע יאושר לאחר שופדרואינג. הכל לגמר מושלם </t>
    </r>
    <r>
      <rPr>
        <sz val="10"/>
        <color indexed="8"/>
        <rFont val="David"/>
        <family val="2"/>
      </rPr>
      <t>ובגוונים</t>
    </r>
    <r>
      <rPr>
        <sz val="10"/>
        <rFont val="David"/>
        <family val="2"/>
        <charset val="177"/>
      </rPr>
      <t xml:space="preserve"> עפ"י בחירת המתכנן והכל קומפלט.</t>
    </r>
  </si>
  <si>
    <t>22.01.040</t>
  </si>
  <si>
    <t>חיפוי חיצוני לשער כניסה מלוחות HPL 'מטאון' של חברת TRESPA בעובי 8 מ"מ, שיטת יישום סמוייה או בהדבקה על פרופילי המתכת של השער. הלוחות בגדלים שונים בהתאם לפריסת חזיתות השער. הביצוע יאושר לאחר שופדרואינג. הכל לגמר מושלם ובגוונים עפ"י בחירת המתכנן.</t>
  </si>
  <si>
    <t>22.01.050</t>
  </si>
  <si>
    <r>
      <t>חיפוי חיצוני לדלתות המבנים מלוחות HPL 'מטאון' של חברת TRESPA בעובי 6 מ"מ, בהדבקה על פח הדלת המתועשת. הלוחות בגדלים של 80-90/210 ס"מ, נתונים בפרופיל שטוח היקפי בעובי 3 מ"מ. הביצוע יאושר לאחר שופדרואינג. הכל לגמר מושלם ו</t>
    </r>
    <r>
      <rPr>
        <sz val="10"/>
        <color indexed="8"/>
        <rFont val="David"/>
        <family val="2"/>
      </rPr>
      <t>בגוונים</t>
    </r>
    <r>
      <rPr>
        <sz val="10"/>
        <rFont val="David"/>
        <family val="2"/>
        <charset val="177"/>
      </rPr>
      <t xml:space="preserve"> עפ"י בחירת המתכנן.</t>
    </r>
  </si>
  <si>
    <t>22.01.060</t>
  </si>
  <si>
    <t>כנ"ל אך בצד הפנימי של הדלתות.</t>
  </si>
  <si>
    <r>
      <t xml:space="preserve">אלמנט חיפוי דקורטיבי בתאי השירותים  מלוח HPL 'מטאון' של חברת TRESPA בעובי 13 מ"מ, בהדבקה על פרופילי תשתית מאלומיניום. הלוח מרוחק 2 ס"מ מהקיר, במידות של 50/205X6 ס"מ ו: 55/205X1 ס"מ לשירותי נכים. על גבי הלוח יותקנו כיור ומראה.  הביצוע יאושר לאחר שופדרואינג. הכל לגמר מושלם </t>
    </r>
    <r>
      <rPr>
        <sz val="10"/>
        <color indexed="8"/>
        <rFont val="David"/>
        <family val="2"/>
      </rPr>
      <t>ובגוון</t>
    </r>
    <r>
      <rPr>
        <sz val="10"/>
        <rFont val="David"/>
        <family val="2"/>
        <charset val="177"/>
      </rPr>
      <t xml:space="preserve"> עפ"י בחירת המתכנן.</t>
    </r>
  </si>
  <si>
    <t>עיבוי מלוחות גבס ירוק בגב כל האסלות התלויות כולל פינות אלומיניום במפגשי ג.פורצלן.</t>
  </si>
  <si>
    <t xml:space="preserve">סה"כ  פרק 22 אלמנטים מתועשים                    </t>
  </si>
  <si>
    <t>מתקני חשמל</t>
  </si>
  <si>
    <t>08.011.0009</t>
  </si>
  <si>
    <r>
      <rPr>
        <sz val="11"/>
        <rFont val="Calibri"/>
        <family val="2"/>
      </rPr>
      <t>חפירה של תעלות לכבלים ברוחב 40 ס"מ ועומק 100 ס"מ, לרבות ריפוד וכיסוי חול, סרטי סימון, מילוי חוזר והידוק סופי</t>
    </r>
  </si>
  <si>
    <r>
      <rPr>
        <sz val="11"/>
        <rFont val="Calibri"/>
        <family val="2"/>
      </rPr>
      <t>הערות: 1. העיקרון של מדידת נקודות (נק' מאור, בתי תקע וכד') הינו שכל נקודה כוללת את הצינורות והמוליכים או הכבלים, במרחק כלשהו של הנקודות מהלוח (חלקם קרובים ללוח וחלקם רחוקים). בנוסף, גם המרחק בין גופי התאורה (בשירשור) אינו משנה את המחיר הממוצע של הנקודה. ישנם מקרים שבהם נקבע מראש שהמדידה תהיה לפי אורך הצינורות והמוליכים או הכבלים והאביזרים ולא לפי נקודות. שתי שיטות מדידה אלו נכונות לפי הספר הכחול, פרק 08-מתקני חשמל.2. התקנה חשיפה היא התקנה סמויה העשויה להיות חשיפה באמצעות פתיחת פתחים או הורדת מכסים או סילוק מחיצות.3. נקודת מאור היא יציאה לגוף תאורה או למאוורר המחובר למעגל מאור. לדוגמה: אם 5 גופי תאורה מופעלים ע"י מפסק אחד - התשלום יחושב לפי 5 נק' מאור.</t>
    </r>
  </si>
  <si>
    <t>הערה</t>
  </si>
  <si>
    <t>08.017.0010</t>
  </si>
  <si>
    <r>
      <rPr>
        <sz val="11"/>
        <rFont val="Calibri"/>
        <family val="2"/>
      </rPr>
      <t>נקודת מאור מושלמת במעגל חד פזי לרבות צינורות בהתקנה גלויה או חשיפה, כבלי נחושת N2XY/FR ו/או מוליכי נחושת עם בידוד P.V.C בחתך 1.5 ממ"ר מהלוח עד היציאה מהתקרה או הקיר ועד המפסקים, מפסק/י זרם יחיד או כפול או דו קוטבי או חילוף או צלב או לחצנים או מוגן מים או משוריין, דגם מיראז' כדוגמת "ארכה" או ש"ע ומוליך נוסף עבור נקודה לתאורת חירום, אם נדרש, לרבות וו תליה</t>
    </r>
  </si>
  <si>
    <t>נק'</t>
  </si>
  <si>
    <t>08.018.0010</t>
  </si>
  <si>
    <r>
      <rPr>
        <sz val="11"/>
        <rFont val="Calibri"/>
        <family val="2"/>
      </rPr>
      <t>נקודת בית תקע או נקודת בית תקע דירתית מושלמת עשויה כבלי נחושת N2XY/FR ו/או מוליכי נחושת עם בידוד P.V.C בחתך 3X1.5 ממ"ר, מושחלים בצנרת בהתקנה סמויה או חשיפה, מהלוח עד בית התקע וכן בית תקע 16 אמפר, דגם מיראז' כדוגמת "ארכה" או ש"ע, מותקן תה"ט, לרבות מתאמים ותיבות הסתעפות, הכל מושלם</t>
    </r>
  </si>
  <si>
    <t>08.018.0070</t>
  </si>
  <si>
    <r>
      <rPr>
        <sz val="11"/>
        <rFont val="Calibri"/>
        <family val="2"/>
      </rPr>
      <t>תוספת לנקודת בית תקע עבור כבלים ו/או מוליכים 2.5 ממ"ר</t>
    </r>
  </si>
  <si>
    <t>08.018.0180</t>
  </si>
  <si>
    <r>
      <rPr>
        <sz val="11"/>
        <rFont val="Calibri"/>
        <family val="2"/>
      </rPr>
      <t>עמדת עבודה הכוללת רב בתי תקע דוגמת "ע.ד.א. פלסט" דגם D14 או ש"ע ל-4 אביזרים, לרבות 2 בתי תקע A16, נקודת בית תקע A16 עם צנרת ומוליכים 2.5 ממ"ר, מתאמים לשקעי תקשורת ומודולים עוורים, צנרת הכנה לתקשורת עם חוט משיכה (נקודת מתח נמוך אחת ללא אביזרים) ונקודת טלפון מושלמת לרבות אביזר וכבל</t>
    </r>
  </si>
  <si>
    <t>08.019.0100</t>
  </si>
  <si>
    <r>
      <rPr>
        <sz val="11"/>
        <rFont val="Calibri"/>
        <family val="2"/>
      </rPr>
      <t>נקודה למזגן בכבלי נחושת N2XY/FR ו/או במוליכים 3X2.5 ממ"ר בצנרת בקוטר 20 מ"מ, בהתקנה סמויה או חשיפה מלוח החשמל עד הנקודה וכן בית תקע למזגן, דגם מיראז' כדוגמת "ארכה" או ש"ע</t>
    </r>
  </si>
  <si>
    <t>08.019.0130</t>
  </si>
  <si>
    <r>
      <rPr>
        <sz val="11"/>
        <rFont val="Calibri"/>
        <family val="2"/>
      </rPr>
      <t>תוספת לנקודת מזגן עבור מוליכים בחתך 4 ממ"ר</t>
    </r>
  </si>
  <si>
    <t>08.019.0500</t>
  </si>
  <si>
    <r>
      <rPr>
        <sz val="11"/>
        <rFont val="Calibri"/>
        <family val="2"/>
      </rPr>
      <t>נקודת טלפון מושלמת עשויה צינור בקוטר כנדרש בהתקנה סמויה או חשיפה, לרבות כבל טלפון 3 זוגות לפחות מושחל ומחובר קומפלט, הקו מהתה"ר ו/או התה"מ עד הנקודה וכן אביזר סיום לפי דרישות "בזק", דגם מיראז' כדוגמת "ארכה" או ש"ע, הכל מושלם לרבות מחברי קורונה ומגשרים</t>
    </r>
  </si>
  <si>
    <t>08.019.0590</t>
  </si>
  <si>
    <r>
      <rPr>
        <sz val="11"/>
        <rFont val="Calibri"/>
        <family val="2"/>
      </rPr>
      <t>נקודת טלויזיה מושלמת עשויה צינור בקוטר כנדרש בהתקנה סמויה או חשיפה לרבות תיבות הסתעפות וכבל קואקסיאלי לפי דרישות חברת הטלויזיה המקומית ואביזר סיום דוגמת "גוויס" דגם "SYSTEM" או ש"ע</t>
    </r>
  </si>
  <si>
    <t>08.021.0020</t>
  </si>
  <si>
    <r>
      <rPr>
        <sz val="11"/>
        <rFont val="Calibri"/>
        <family val="2"/>
      </rPr>
      <t>צינורות פלסטיים כפיפים "פ"ד" (מריכף) קוטר 25 מ"מ התקנה סמויה לרבות חבל משיכה (אם נדרש), קופסאות וחומרי עזר</t>
    </r>
  </si>
  <si>
    <t>08.021.0420</t>
  </si>
  <si>
    <r>
      <rPr>
        <sz val="11"/>
        <rFont val="Calibri"/>
        <family val="2"/>
      </rPr>
      <t>צינורות פלסטיים קוטר 75 מ"מ עם חבל משיכה מפוליפרופילן שזור בקוטר 8 מ"מ, עבור קוי טלפון בהתאם לדרישות חב' "בזק", יק"ע 13.5, מונחים בחפירה מוכנה לרבות כל חומרי החיבור</t>
    </r>
  </si>
  <si>
    <t>08.031.0230</t>
  </si>
  <si>
    <r>
      <rPr>
        <sz val="11"/>
        <rFont val="Calibri"/>
        <family val="2"/>
      </rPr>
      <t>כבלי נחושת מסוג XLPE) N2XY/FR-1) בחתך 5X16 ממ"ר קבועים למבנה, מונחים על סולמות או בתעלות או מושחלים בצינורות לרבות חיבור בשני הקצוות, כדוגמת "ארכה" או ש"ע</t>
    </r>
  </si>
  <si>
    <t>08.043.0015</t>
  </si>
  <si>
    <r>
      <rPr>
        <sz val="11"/>
        <rFont val="Calibri"/>
        <family val="2"/>
      </rPr>
      <t>בדיקת מתקן חשמל מסחרי בגודל עד 63X3 אמפר ע"י בודק מוסמך לרבות תשלום עבור הבדיקה, הגשת תוכניות וסיוע לבודק בעריכת המדידות</t>
    </r>
  </si>
  <si>
    <t>08.061.0610</t>
  </si>
  <si>
    <r>
      <rPr>
        <sz val="11"/>
        <rFont val="Calibri"/>
        <family val="2"/>
      </rPr>
      <t>מבנה לוח דירתי להתקנה עה"ט, מחומר פלסטי "כבה מאליו", מקום ל-24 מא"זים לרבות חווט, שילוט, פסי אפס והארקה ודלת שקופה (עבור מא"זים ישולם בנפרד)</t>
    </r>
  </si>
  <si>
    <t>08.062.0060</t>
  </si>
  <si>
    <r>
      <rPr>
        <sz val="11"/>
        <rFont val="Calibri"/>
        <family val="2"/>
      </rPr>
      <t>מא"ז אופיין C לזרם 10-32 אמפר חד קוטבי, כושר ניתוק 10 קילואמפר</t>
    </r>
  </si>
  <si>
    <t>08.062.0220</t>
  </si>
  <si>
    <r>
      <rPr>
        <sz val="11"/>
        <rFont val="Calibri"/>
        <family val="2"/>
      </rPr>
      <t>מא"ז אופיין C לזרם 40 אמפר תלת קוטבי, כושר ניתוק 6 קילואמפר</t>
    </r>
  </si>
  <si>
    <t>08.065.0698</t>
  </si>
  <si>
    <r>
      <rPr>
        <sz val="11"/>
        <rFont val="Calibri"/>
        <family val="2"/>
      </rPr>
      <t>בורר עד 4 קומות, 4 מצבים 1-0-2-3</t>
    </r>
  </si>
  <si>
    <t>08.066.0230</t>
  </si>
  <si>
    <r>
      <rPr>
        <sz val="11"/>
        <rFont val="Calibri"/>
        <family val="2"/>
      </rPr>
      <t>ממסר פחת 4X40 אמפר רגישות 30 מיליאמפר דגם A תוצרת "HAGER" כדוגמת חב' "מולכו" או גוויס כדוגמת "ארכה" או ש"ע</t>
    </r>
  </si>
  <si>
    <t>08.066.0515</t>
  </si>
  <si>
    <r>
      <rPr>
        <sz val="11"/>
        <rFont val="Calibri"/>
        <family val="2"/>
      </rPr>
      <t>מפסק שעון דיגיטלי יומי עם רזרבה מכנית של 24 שעות (שעון שבת)</t>
    </r>
  </si>
  <si>
    <t>08.076.0080</t>
  </si>
  <si>
    <r>
      <rPr>
        <sz val="11"/>
        <rFont val="Calibri"/>
        <family val="2"/>
      </rPr>
      <t>חיישן מולטי (תנועה, טמפרטורה, לחות, אור) בבית חכם אלחוטי</t>
    </r>
  </si>
  <si>
    <t>08.083.0100</t>
  </si>
  <si>
    <r>
      <rPr>
        <sz val="11"/>
        <rFont val="Calibri"/>
        <family val="2"/>
      </rPr>
      <t>גוף תאורת חירום ניקל קדמיום 1X8 ווט לזמן פעולה של 60 דקות לרבות נורית ולחצן ביקורת, מותקן מושלם</t>
    </r>
  </si>
  <si>
    <t>08.083.2040</t>
  </si>
  <si>
    <r>
      <rPr>
        <sz val="11"/>
        <rFont val="Calibri"/>
        <family val="2"/>
      </rPr>
      <t>שלט יציאה תלוי לד מואר, דו תכליתי, כבה מאליו, בעל תפוקה של 140LM, לזמן פעולה של 180 דקות, להתקנה גלויה או שקועה בתקרה או להתקנה על קיר, חד צדדי או דו צדדי, גובה אותיות 15 ס"מ, לרבות תקשורת DALI, כדוגמת "אנלטק" בע"מ דגם XY-VEX/D או ש"ע, מותקן מושלם</t>
    </r>
  </si>
  <si>
    <r>
      <rPr>
        <sz val="11"/>
        <rFont val="Calibri"/>
        <family val="2"/>
      </rPr>
      <t>הערות: 1. כל גופי התאורה כוללים התקנה מושלמת.2. תאורת לדים חוץ - ראה תת פרק 08.086.</t>
    </r>
  </si>
  <si>
    <t>08.085.0141</t>
  </si>
  <si>
    <r>
      <rPr>
        <sz val="11"/>
        <rFont val="Calibri"/>
        <family val="2"/>
      </rPr>
      <t>גוף תאורה ספוט מתכוונן 30W שקוע תקרה פיזור אור רפלקטור אלומיניום מלוטש, גוף מסגרת אלומיניום צבוע לבן מגיע עם דרייבר, קוטר 150 מ"מ, מק"ט ELX40056844 דוגמת ecoled או ש"ע, לרבות חיזוקים לתקרה, מותקן מושלם</t>
    </r>
  </si>
  <si>
    <t>08.085.3100</t>
  </si>
  <si>
    <r>
      <rPr>
        <sz val="11"/>
        <rFont val="Calibri"/>
        <family val="2"/>
      </rPr>
      <t>גוף תאורה פס אירופאי לד W42 להתקנת עה"ט או בתליה, 1500x40 מ"מ דגם TEL מתוצרת MODUS כדוגמת "ארכה" או ש"ע, מותקן מושלם</t>
    </r>
  </si>
  <si>
    <t>08.085.7165</t>
  </si>
  <si>
    <t xml:space="preserve">פרק 08- עבודות חשמל ותקשורת </t>
  </si>
  <si>
    <t xml:space="preserve">סה"כ לפרק 08  - חשמל ותקשורת </t>
  </si>
  <si>
    <t>עבודות עפר</t>
  </si>
  <si>
    <t>01.010</t>
  </si>
  <si>
    <t>מחיר העבודות כולל פינוי עודפים לאיזור שפך מותר</t>
  </si>
  <si>
    <t>חפירה כללית  עד לעומק 110 ס"מ</t>
  </si>
  <si>
    <t xml:space="preserve"> מ"ק</t>
  </si>
  <si>
    <t>01.020</t>
  </si>
  <si>
    <t>מילוי מצע מסוג א מהודק בשתי שכבות של 20 ס"מ לדרגה %98 מוד' א.א.אש.הו</t>
  </si>
  <si>
    <t>עבודות בטון יצוק באתר</t>
  </si>
  <si>
    <t>02.010</t>
  </si>
  <si>
    <t>כל הבטון ב-30 דרגת חשיפה 9</t>
  </si>
  <si>
    <t>יציקת רפסודה בעובי 30 ס"מ יצוקה ע"ג מילוי מהודק ויריעת ניילון המחיר כולל את היריעה</t>
  </si>
  <si>
    <t>02.020</t>
  </si>
  <si>
    <t>קירות בטון בעובי 20 ס"מ המדידה נטו</t>
  </si>
  <si>
    <t>02.030</t>
  </si>
  <si>
    <t>מעקה גג</t>
  </si>
  <si>
    <t>02.040</t>
  </si>
  <si>
    <t>ברזל מסוגים שונים מגולבן בחם 120 מיקרון</t>
  </si>
  <si>
    <t xml:space="preserve"> טון</t>
  </si>
  <si>
    <t xml:space="preserve">פרק 01 - עבודות עפר והכנה </t>
  </si>
  <si>
    <t xml:space="preserve">פרק 02- עבודות בטון יצוק באתר </t>
  </si>
  <si>
    <t xml:space="preserve">סה"כ לתת פרק 02 עבודות בטון יצוק באתר </t>
  </si>
  <si>
    <t xml:space="preserve">סה"כ לתת פרק 01 עבודות עפר והכנה </t>
  </si>
  <si>
    <t>19.010</t>
  </si>
  <si>
    <t>כל החומר מגולבן בחם 120 מיקרון</t>
  </si>
  <si>
    <t>על הקבלן להכין תוכניות יצור לאישור המהנדס</t>
  </si>
  <si>
    <t>כל החיבורים יהיו בברגים לא יאושר ריתוך בשטח או לאחר הגילבון</t>
  </si>
  <si>
    <t>קומפ'</t>
  </si>
  <si>
    <t>פרק 19 -מסגרות / נגרות חרש</t>
  </si>
  <si>
    <t>עלות האבן כוללת הספקה, התקנה, וכל החומר הנדרש. כל המחירים כוללים אישור מהנדס מטעם האדריכל. כלול במחיר היחידה ללא תוספת תשלום. צורת העיבוד של כל הפרטים תינתן לשינוי בין תלטיש למוטבה בכל עת ללא תוספת מחיר. מידות הפוגות ניתנות לשינוי בין 10-5 מ"מ בכל עת ללא תוספת מחיר.סעיפי ריצוף כוללים את שכבת החול בעובי 6ס"מ ושכבת צמנט טיט בעובי 3 ס"מ באבן שעוביה אינו עולה על 5 ס"מ.אבני הגזית לריצוף מסוג אבן ג'ת טבעית צהובה בהתאם לס' 14.00.01 במפרט הטכני המיוחדכלול במחיר סעיפי האבן הספקה, חיתוך למידות לפי פרק 14 במפרט הטכני המיוחדכל פני האבן החשופים יעברו עיבוד לפי בחירת האדריכל. כל האבנים ודוגמאות עיבוד לאישור האדריכל. עיבוד מוטבה כלול במחיר לצד אחד של האבן. עיבוד מוברש כלול במחיר לצד אחד של האבן. תוספת עבור עיבודים אחרים בסעיפים יעודיים בכ"כ זה. מחיר עיבוד האבן כלול בסעיף אלא אם נאמר אחרת במפורש.כל פני האבן החשופים יעברו עיבוד לפי בחירת האדריכל. כל האבנים ודוגמאות עיבוד לאישור האדריכל.</t>
  </si>
  <si>
    <t>אבן ג'ת טבעית או ש"ע, בעיבוד תלטיש, בעובי 8 ס"מ במידות לפי פרט 43.</t>
  </si>
  <si>
    <t xml:space="preserve"> מ"ר</t>
  </si>
  <si>
    <t>אבן ג'ת טבעית או ש"ע, בעיבוד תלטיש, בעובי 8 ס"מ במידות לפי פרט 40.</t>
  </si>
  <si>
    <t>אבן ג'ת טבעית או ש"ע, בעיבוד תלטיש, בעובי 8 ס"מ במידות לפי פרט 32.</t>
  </si>
  <si>
    <t>אבן ג'ת טבעית או ש"ע, בעיבוד תלטיש או מוטבה, בעובי 8 ס"מ, במידות לפי פרט 91</t>
  </si>
  <si>
    <t>סימן אזהרה עשוי אבן ג'ת טבעית או ש"ע, בעובי 5 ס"מ, עיבוד תלטיש גס לאישור אדריכל לפי פרט 46.</t>
  </si>
  <si>
    <t>אבן גזית מסוג ג'ת טבעית להולכי רגל, עובי 5 ס"מ לפי פרט 42.</t>
  </si>
  <si>
    <t>תוספת עבור עיבוד תלטיש ידני</t>
  </si>
  <si>
    <t>תוספת עבור עיבוד מסמסם ידני</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</si>
  <si>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</si>
  <si>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 xml:space="preserve"> מטר</t>
  </si>
  <si>
    <t>מדרגות ישיבה מבטון יצוק באתר במידות 35/90 ס"מ, בטון ב-30, גמר עליון מוחלק כולל תפרים, קיטום פינות וזיון.</t>
  </si>
  <si>
    <t>מדרגות אבן על משטח בטון משופע בעובי 15 ס"מ (כלול במחיר)  ומשולשים בחתך עד 40/17 ס"מ, עיבוד האבן מלבני מסותת, הידוק השתית, מצע מהודק בעובי 25 ס"מ וזיוןהבטון כנדרש.</t>
  </si>
  <si>
    <t>עלות הריצוף כולל כל החומרים, הכלים וכל הנדרש לביצוע מושלם של העבודה למעט אבן.המחיר כולל התאמות וחיתוכים בהתאם לדוגמאות בפרטיםסעיפי ריצוף באבן למעט גרניט כוללים את שכבת החול בעובי 6 ס"מ ושכבת צמנט טיט בעובי 3 ס"מ באבן שעוביה אינו עולה על 5 ס"מ.</t>
  </si>
  <si>
    <t>ריצוף דוגמת מישקי מיקשר (לפי פרטים ,42 ,42.1 42.2)</t>
  </si>
  <si>
    <t>ריצוף דוגמת מיקשר רומי (לפי פרט ,41 ,41.1 41.2) - עבור השלמות ו/או תיקונים בריצוף קיים</t>
  </si>
  <si>
    <t>מחירי ריהוט חוץ וכל המפורטים בפרק זה כוללים הספקה, הובלה ועיגון לקרקע לפי הנחיות היצרן. העץ מטופל גם נגד טרמיטים, המתכת מגולוונת וצבועה בתנור כל הגוונים לפי בחירת אדריכל הנוף.כל האלמנטים יותאמו להתקנה בקו ראשון לים כולל נקיטת כל האמצים הדרושיםהרכב הבטון באלמנטים לפי מפרט טכני לעבודות בטון בפרויקט</t>
  </si>
  <si>
    <t>אשפתון מתכת כדוגמת "לביא" של "שחםאריכא" או ש"ע בנפח 60 ליטר, גוף האשפתוןיצוק מברזל עם חיפוי לוחות עץ או מתכת. בית המיכל עם מנגנון ציר לחזית המאפשר הצמדת האשפון לקיר</t>
  </si>
  <si>
    <t xml:space="preserve"> יח'</t>
  </si>
  <si>
    <t>ספסל מתכת ועץ כדוגמת "לביא 170 " או ש"ע של "שחם אריכא" או ש"ע באורך 170 ס"מ. מבנה הספסל ומידותיו מותאמים לתקן נגישות 1918</t>
  </si>
  <si>
    <t>ספסל מתכת ועץ כדוגמת "לביא 70 " או ש"ע של "שחם אריכא" או ש"ע באורך 70 ס"מ . מבנה הספסל ומידותיו מותאמים לתקן נגישות 1918</t>
  </si>
  <si>
    <t>שולחן דגם אביב מק"ט 1658 תוצרת "שחם אריכא" או ש"ע.</t>
  </si>
  <si>
    <t>ברזיה דגם "אגם" (מותאם נגישות לנכים) הכוללת 2 ברזים וברז למילוי בקבוקים, מבטון טרום בגמר חשוף של "שחם אריכא" או ש"ע כולל ארגז מגוף וחיבור למקור מים</t>
  </si>
  <si>
    <t>ברזיה דגם "פלג" מק"ט 2410 תוצרת "שחם אריכא" או ש"ע</t>
  </si>
  <si>
    <t>תוספת לברזיות עבור בריכת ניקוז מבטון עם מכסה מיצקת ברזל ומחסום גלי הכולל יציאה לחיבור צינור פלסטי " 2</t>
  </si>
  <si>
    <t>תוספת לברזיה מכל הסוגים עבור גימור SW (סטון ווש) / צמנט לבן / כורכרית</t>
  </si>
  <si>
    <t xml:space="preserve">פרק 40 -עבודות פיתוח </t>
  </si>
  <si>
    <t xml:space="preserve"> הקבלן חייב לבצע את כל דוגמאות של כל סוגי הגמר עד שבועיים מקבלת צו התחלת עבודה במקום שיוקצה לכך בהנחיית המפקח, כך שלא יפריע את עבודות הפירוקים.הקבלן חייב לבצע, לפי דרישת האדריכל, עד 5 דוגמאות כלול במחיר. בין מועד ביצוע הדוגמא לאישורה שבוע לפחות</t>
  </si>
  <si>
    <t>מחיר כל העבודות כולל הספקה הובלה והרכבה בשטח בהתאם לפרטים, לרבות קונסטרוקציה, ברגים, צבע וכו' כל החומרים וחומרי העזר הנידרשים לביצוע מושלם של העבודה.</t>
  </si>
  <si>
    <t>הכשרת קרקע לשתילה ונטיעה, כולל חריש ותיחוח לעומק 40 ס"מ, אספקת והצנעת קומפוסט 20 ליטר למ"ר ויישור פני שטח. המחיר כולל שימוש בכלים מכניים וידניים.</t>
  </si>
  <si>
    <t>קרקע לשתילה מובאת (אדמת גן) המותאמת לאדמה המקומית כולל פיזור ויישור. המחיר כולל בדיקת קרקע.</t>
  </si>
  <si>
    <t>קרקע לנטיעה מובאת המותאמת לאדמה המקומית לצורך מילוי נפח בתי גידול לעצים. המחיר כולל אספקת קומפוסט בכמות של %20 מנפח האדמה המובאת כולל עירבוב לפני הכנסתה לבור השתילה ומילוי הבור. המחיר כולל בדיקת קרקע.</t>
  </si>
  <si>
    <t>מחירי צנרת ההשקייה כוללים אספקה, הרכבה, חפירה וכיסוי,ואת כל החיבורים והאביזרים הנדרשים לביצוע העבודה, מחברים, מחברי T וכו', כל חיבורי הצנרת התת קרקעית ועל קרקעית יהיו במצמד ולא באביזרי שן. הצנרת תהיה מסוג PE 100 , שנת היצור בהתאם לשנת הביצוע, הצנרת סגולה מותאמת לשימוש במי ם מושבים. אין להשתמש בתחיליות רוכבים ומחברי שן.</t>
  </si>
  <si>
    <t>צינור פוליאתילן בקוטר 16 מ"מ דרג 10.</t>
  </si>
  <si>
    <t>צינור פוליאתילן בקוטר 25 מ"מ דרג 10.</t>
  </si>
  <si>
    <t>צינור פוליאתילן בקוטר 32 מ"מ דרג 10.</t>
  </si>
  <si>
    <t>צינור פוליאתילן בקוטר 50 מ"מ דרג 10.</t>
  </si>
  <si>
    <t>צינור פואליתילן בקוטר 75 מ"מ דרג 16</t>
  </si>
  <si>
    <t>צנרת טפטוף 16 מ"מ מווסת רע"מ נטפים או ש"ע, 2.0 ל"ש כל 0.3-0.5 מ'.</t>
  </si>
  <si>
    <t>טבעת מצינור 16 מ"מ  עם 10 טפטפות. ספיקת טפטפת 3.5 ליטר/שעה.</t>
  </si>
  <si>
    <t>מחירי השרוולים כוללים חפירה ו\או חציבה, הטמנת השרוול, כיסוי בחול וסגירה</t>
  </si>
  <si>
    <t>שרוול פוליאתילן בקוטר 75 מ"מ דרג 10.</t>
  </si>
  <si>
    <t>שרוול פוליאתילן בקוטר 110 מ"מ דרג 10.</t>
  </si>
  <si>
    <t>גודל וטיב הצמחים והעצים יהיו בהתאם ל"הגדרת סטנדרטים לשתילי גננות ונוי", של משרד החקלאות בגרסה העדכנית למועד פרסום המכרז.</t>
  </si>
  <si>
    <t>הקבלן המבצע אחראי לקליטה והתפתחות טובה של כל הצמחיה והעצים.</t>
  </si>
  <si>
    <t>בשתילת שיחים יוצנעו קומפוסט בנפח של %20 מנפח המיכל הנדרש ודשנים איטיי תמס, באדמת הגן שהוצאה לצורך השתילה לעומק בור השתילה.</t>
  </si>
  <si>
    <t>צמחים רב-שנתיים, גודל 4 , במיכל בנפח - 2.5 ליטר.</t>
  </si>
  <si>
    <t>צמחים רב-שנתיים,גודל 6, מיכל בנפח - 7 ליטר</t>
  </si>
  <si>
    <t>מחירי העצים כוללים חפירה ונטיעת העץ בבית הגידול, הוספת 50 ליטר קומפוסט מאושר לגינון ודשן מבוקר-תמס בכמות של 0.5 ק"ג, כולל אספקה והתקנה של סמוכות עצים לעיגון בגובה 2.5 מ', צינור טיפטוף באורך 10 מ' עם טפטפת אינטגרלית כל 30 ס"מ, חיבור למערכת ההשקיה קיימת, יתדות עיגון, ואחריות לקליטת העץ למשך שנה.</t>
  </si>
  <si>
    <t>תנאי לאספקת העצים לאתר, הוא הצגת טופס הזמנת העצים ואישור מקור האספקה ע"י המפקח.</t>
  </si>
  <si>
    <t>כל עץ יאושר ויסומן במשתלה בשלב מוקדם לרבות אישור המשתלה על ידי בקר איכות גינון. ובנוסף יאושר בשטח בשלב השתילה לפני הורדת העץ לבור על ידי בקר איכות גינון.</t>
  </si>
  <si>
    <t>עצים גודל 8.5 לפחות מתוך קבוצה ב'</t>
  </si>
  <si>
    <t>טיפול בעצים המיועדים לשימור, כולל חיתוך שורשים וגיזום ועיצוב נוף בהתאם, על פי דרישה בכתב ומראש ומפרט מיוחד של האגרונום המלווה - עבור עץ הפיקוס</t>
  </si>
  <si>
    <t xml:space="preserve">סה"כ  פרק 41 עבודות גינון והשקייה        </t>
  </si>
  <si>
    <t xml:space="preserve">פרק 41 -עבודות גינון והשקייה </t>
  </si>
  <si>
    <t xml:space="preserve">סה"כ  פרק 40 עבודות פיתוח     </t>
  </si>
  <si>
    <t>מעקה בטיחות ממתכת פלדה מגולוונת וצבועה בתנור גובה 110 ס"מ עד 120 ס"מ, כולל עיגון וביטון לקרקע או לקירות. לפי פרט 63.</t>
  </si>
  <si>
    <t>גדר סבכה  מעוצבת בגובה 2 מ' מגולוונת וצבועה בתנור לפי פרט מעוגנת על ראש קיר או יסודות באדמה / רצפת בטון. לפי פרט 62.</t>
  </si>
  <si>
    <t>מאחז יד מצינור מגולוון בקוטר 40 מ"מ, מגולוון וצבוע בתנור, כולל עמודים אנכיים כל 1.5 מ' לכל היותר, עיגון וביטון בקרקע או חיבור לקירות לפי פרט 61.</t>
  </si>
  <si>
    <t>מעקה הגנה לצמחייה, באורך שדות של 1.5 מ' לכל היותר, מגולוון וצבוע בתנור. מעוגן ומבוטן בקרקע. לפי פרט 64.</t>
  </si>
  <si>
    <t xml:space="preserve">סה"כ  פרק 44 גדרות ומעקות   </t>
  </si>
  <si>
    <t xml:space="preserve">פרק 44 -גדרות ומעקות </t>
  </si>
  <si>
    <t>מחירי ע"ע (לרבות חישוף ופירוקים) כוללים הובלה והעברה לשטחי מילוי ו/או לאתר שפיכה מאושר בכל מרחק שיידרש מגבולות ביצוע של הפרויקט ופיזור בשכבות ובאישור המפקח לרבות אגרות הטמנה אם ישנן והסדרי תנועה.</t>
  </si>
  <si>
    <t>איתור אתרי פינוי עבודות עפר ופסולת הינם באחריות הקבלן, לרבות סגירת או שינוי מיקום אתרי הפינוי במהלך העבודות.</t>
  </si>
  <si>
    <t>פירוק משטחי בטון מזוין בעובי משתנה כולל סילוק הפסולת מהשטח.</t>
  </si>
  <si>
    <t>פירוק מבנה כבישים ומדרכות (מצע, תשתית ומילוי) בעובי עד 80 ס"מ בחפירה זהירה. עבור חפירה למדידה במ"ק ראה תת פרק 2.</t>
  </si>
  <si>
    <t>פירוק מדרכות מרוצפות מכל סוג לרבות פינוי וסילוק.</t>
  </si>
  <si>
    <t>פירוק ריצוף מסוג אבן משתלבת והרכבתו מחדש.</t>
  </si>
  <si>
    <t xml:space="preserve">פירוק קיר בטון מזויין  בעובי עד 40 ס"מ כולל יסוד הקיר כולל סילוק לאתר שפיכה מורשה </t>
  </si>
  <si>
    <t xml:space="preserve"> מ"ר </t>
  </si>
  <si>
    <t xml:space="preserve">פרק 51 -עבודות פירוק והכנה </t>
  </si>
  <si>
    <t>40.1.020</t>
  </si>
  <si>
    <t>40.1.025</t>
  </si>
  <si>
    <t>40.1.030</t>
  </si>
  <si>
    <t>40.1.035</t>
  </si>
  <si>
    <t>40.1.040</t>
  </si>
  <si>
    <t>40.1.045</t>
  </si>
  <si>
    <t>40.1.050</t>
  </si>
  <si>
    <t>40.1.055</t>
  </si>
  <si>
    <t>40.1.060</t>
  </si>
  <si>
    <t>40.1.065</t>
  </si>
  <si>
    <t>40.1.070</t>
  </si>
  <si>
    <t>40.1.085</t>
  </si>
  <si>
    <t>40.1.090</t>
  </si>
  <si>
    <t>40.1.105</t>
  </si>
  <si>
    <t>40.1.110</t>
  </si>
  <si>
    <t>40.1.115</t>
  </si>
  <si>
    <t>40.1.120</t>
  </si>
  <si>
    <t>40.1.125</t>
  </si>
  <si>
    <t>40.1.130</t>
  </si>
  <si>
    <t>40.1.135</t>
  </si>
  <si>
    <t>40.1.140</t>
  </si>
  <si>
    <t>41.1.002</t>
  </si>
  <si>
    <t>41.1.004</t>
  </si>
  <si>
    <t>41.1.006</t>
  </si>
  <si>
    <t>41.1.010</t>
  </si>
  <si>
    <t>41.1.012</t>
  </si>
  <si>
    <t>41.1.014</t>
  </si>
  <si>
    <t>41.1.016</t>
  </si>
  <si>
    <t>41.1.018</t>
  </si>
  <si>
    <t>41.1.020</t>
  </si>
  <si>
    <t>41.1.022</t>
  </si>
  <si>
    <t>41.1.026</t>
  </si>
  <si>
    <t>41.1.028</t>
  </si>
  <si>
    <t>41.1.030</t>
  </si>
  <si>
    <t>41.1.036</t>
  </si>
  <si>
    <t>41.1.040</t>
  </si>
  <si>
    <t>41.1.052</t>
  </si>
  <si>
    <t>41.1.054</t>
  </si>
  <si>
    <t>41.1.062</t>
  </si>
  <si>
    <t>41.1.064</t>
  </si>
  <si>
    <t>44.1.010</t>
  </si>
  <si>
    <t>44.1.030</t>
  </si>
  <si>
    <t>44.1.050</t>
  </si>
  <si>
    <t>44.1.070</t>
  </si>
  <si>
    <t>51.1.055</t>
  </si>
  <si>
    <t>51.1.070</t>
  </si>
  <si>
    <t>51.1.085</t>
  </si>
  <si>
    <t>51.1.100</t>
  </si>
  <si>
    <t>51.1.115</t>
  </si>
  <si>
    <t>51.1.130</t>
  </si>
  <si>
    <t xml:space="preserve">פירוק מעקה מכל חומר שהוא (בטון/פלדה) והתקנתו מחדש </t>
  </si>
  <si>
    <t xml:space="preserve">סה"כ  פרק 51 עבודות פירוק והכנה    </t>
  </si>
  <si>
    <t>הערות כלליות לפרק 07 מתקני תברואה</t>
  </si>
  <si>
    <t>2. כל העבודות בפרק זה כפופות לנאמר ב"מפרט כללי לעבודות בנין" ("האוגדן הכחול"), כולל אופני המדידה, אלא אם צויין אחרת בסעיף.</t>
  </si>
  <si>
    <t>בסעיפים שאינם נכללים במפרט הכללי או מנוגדים לנאמר בו, יש להשתמש רק במקרים של דרישה מיוחדת.</t>
  </si>
  <si>
    <t>3. מחירי הצינורות והאביזרים המונחים בקרקע, כוללים את עבודת החפירה ו/או החציבה בכל סוגי הקרקע, פרט לסלע מוצק רצוף. עבור מחירי חציבה בסלע מוצק רצוף, ראה סעיף 57.011.0970</t>
  </si>
  <si>
    <t>4. צנרת המותקנת בחריצים בקירות, ברצפות, במחיצות או במילוי ברצפה, הינה צנרת סמויה. צנרת המותקנת על קירות ותקרות, הינה צנרת גלויה.המחיר כולל את כל התמיכות הנדרשות.</t>
  </si>
  <si>
    <t>5. כל המחירים של חלקי המתכת הגלויים, צנרת ואביזרים, כוללים את הצביעה כנדרש.</t>
  </si>
  <si>
    <t>07.11.0200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</si>
  <si>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"1/2, לרבות ספחים</t>
  </si>
  <si>
    <t>07.11.0210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</si>
  <si>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"3/4, לרבות ספחים</t>
  </si>
  <si>
    <t>07.11.0220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</si>
  <si>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 לרבות ספחים</t>
  </si>
  <si>
    <t>07.11.0230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</si>
  <si>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"1¼ לרבות ספחים</t>
  </si>
  <si>
    <t>07.11.0240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</si>
  <si>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"1½ לרבות ספחים</t>
  </si>
  <si>
    <t>07.11.0250</t>
  </si>
  <si>
    <t>צינורות פלדה מגולוונים דרג ב' עם עטיפה חיצונית פוליאתילן שחול תלת שכבתי APC GAL כדוגמת "אברות" או ש"ע למים קרים וחמים מותקנים גלויים או סמויים, מחוברים בהברגות, קוטר "2, לרבות ספחים</t>
  </si>
  <si>
    <t>07.12.0010</t>
  </si>
  <si>
    <t>צינורות פוליאתילן מצולב למים קרים וחמים עם גרעין אלומיניום (S.P או M.G) קוטר 16 מ"מ ללחץ עבודה 10 אטמ' מותקנים גלויים או סמויים לרבות ספחים</t>
  </si>
  <si>
    <t>07.12.0020</t>
  </si>
  <si>
    <t>צינורות פוליאתילן מצולב למים קרים וחמים עם גרעין אלומיניום (S.P או M.G) קוטר 20 מ"מ ללחץ עבודה 10 אטמ' מותקנים גלויים או סמויים לרבות ספחים</t>
  </si>
  <si>
    <t>07.12.0030</t>
  </si>
  <si>
    <t>צינורות פוליאתילן מצולב למים קרים וחמים עם גרעין אלומיניום (S.P או M.G) קוטר 25 מ"מ ללחץ עבודה 10 אטמ' מותקנים גלויים או סמויים לרבות ספחים</t>
  </si>
  <si>
    <t>07.21.0000</t>
  </si>
  <si>
    <t>ברזים,שסתומים ומסננים לקווי מים קרים וחמים</t>
  </si>
  <si>
    <t>07.21.0010</t>
  </si>
  <si>
    <t>ברזים אלכסוניים או זווית ישרה עשויים סגסוגת נחושת, חיבורי הברגה, קוטר "1/2</t>
  </si>
  <si>
    <t>07.21.0020</t>
  </si>
  <si>
    <t>ברזים אלכסוניים או זווית ישרה עשויים סגסוגת נחושת, חיבורי הברגה, קוטר "3/4</t>
  </si>
  <si>
    <t>07.21.0030</t>
  </si>
  <si>
    <t>ברזים אלכסוניים או זווית ישרה עשויים סגסוגת נחושת, חיבורי הברגה, קוטר "1</t>
  </si>
  <si>
    <t>07.21.0040</t>
  </si>
  <si>
    <t>ברזים אלכסוניים או זווית ישרה עשויים סגסוגת נחושת, חיבורי הברגה, קוטר "½1</t>
  </si>
  <si>
    <t>07.21.0050</t>
  </si>
  <si>
    <t>ברזים אלכסוניים או זווית ישרה עשויים סגסוגת נחושת, חיבורי הברגה, קוטר "2</t>
  </si>
  <si>
    <t>07.31.0401</t>
  </si>
  <si>
    <t>צינורות פוליאתילן בצפיפות גבוהה (H.D.P.E) דוגמת "חוליות" או "גבריט" או "מובילית" או ש"ע, מותקנים גלויים או סמויים, קוטר 50 מ"מ, לרבות ספחים</t>
  </si>
  <si>
    <t>07.31.0430</t>
  </si>
  <si>
    <t>צינורות פוליאתילן בצפיפות גבוהה (H.D.P.E) דוגמת "חוליות" או "גבריט" או "מובילית" או ש"ע, מותקנים גלויים או סמויים, קוטר 110 מ"מ, לרבות ספחים</t>
  </si>
  <si>
    <t>07.32.0005</t>
  </si>
  <si>
    <t>הערות: 1. עטיפת בטון לצינורות בקוטר 110 מ"מ ומעלה וגוש עיגון מבטון - ראה תת פרק 257.202. מילוי תעלות בתערובת CLSM - ראה בסעיפים 57.206.0030-0040.</t>
  </si>
  <si>
    <t>07.32.0010</t>
  </si>
  <si>
    <t>עטיפת בטון מזוין ב-20 בעובי 10 ס"מ מסביב לצינורות מכל סוג שהוא, לרבות ברזל הזיון (במשקל 60 ק"ג/מ"ק) לצינורות קוטר 50 מ"מ ("2)</t>
  </si>
  <si>
    <t>07.32.0021</t>
  </si>
  <si>
    <t>עטיפת בטון מזוין ב-20 בעובי 10 ס"מ מסביב לצינורות מכל סוג שהוא, לרבות ברזל הזיון (במשקל 60 ק"ג/מ"ק) לצינורות קוטר 110מ"מ ("4)</t>
  </si>
  <si>
    <t>הערות: 1. בכל מקום שבו משולם עבור ספחים, אין להפחית מאורך הצינור את אורך הספח.2. ספחים לצינורות פלדה עם ציפוי פנים מלט צמנט בקוטר "4 ומעלה - ראה תת פרק 3.07.050. התקנה בלבד של ספחים לצינורות פוליאתילן - ראה תת פרק 57.012.</t>
  </si>
  <si>
    <t>07.33.0010</t>
  </si>
  <si>
    <t>ספחים שונים כגון: הסתעפויות, זוויות, מעברים ואביזרי ביקורת לצנרת פ.א. בצפיפות גבוהה (H.D.P.E) דוגמת "חוליות" או "גבריט" או "מובילית" או ש"ע קוטר 50 מ"מ</t>
  </si>
  <si>
    <t>07.33.0040</t>
  </si>
  <si>
    <t>ספחים שונים כגון: הסתעפויות, זוויות, מעברים ואביזרי ביקורת לצנרת פ.א. בצפיפות גבוהה (H.D.P.E) דוגמת "חוליות" או "גבריט" או "מובילית" או ש"ע קוטר 110 מ"מ</t>
  </si>
  <si>
    <t>07.34.0040</t>
  </si>
  <si>
    <t>מחסומי רצפה 200/110 מ"מ מפוליאתילן בצפיפות גבוהה (H.D.P.E) עם מכסה/רשת פליז</t>
  </si>
  <si>
    <t>07.34.0045</t>
  </si>
  <si>
    <t>מחסומי רצפה 110/50 מ"מ מפוליאתילן בצפיפות גבוהה (H.D.P.E) עם מכסה/רשת פליז</t>
  </si>
  <si>
    <t>07.34.0400</t>
  </si>
  <si>
    <t>קופסאות בקורת מפוליפרופילן "2/"4 דוגמת "חוליות" או ש"ע עם מכסה פלסטיק</t>
  </si>
  <si>
    <t>07.34.0410</t>
  </si>
  <si>
    <t>מאסף רצפה - נפילה "2 מפוליפרופילן דוגמת "חוליות" או ש"ע עם מכסה פלסטיק</t>
  </si>
  <si>
    <t>07.34.0420</t>
  </si>
  <si>
    <t>מאסף רצפה - נפילה "4 מפוליפרופילן דוגמת "חוליות" או ש"ע</t>
  </si>
  <si>
    <t>07.41.0092</t>
  </si>
  <si>
    <t>מזרם מכני לאסלה דגם PRESTO-1000-E (לחצן)  כדוגמת חב'  י.שטרן הנדסה או ש"ע</t>
  </si>
  <si>
    <t>07.41.0101</t>
  </si>
  <si>
    <t>אסלה תלויה מחרס לבן דגם "לוטם" או ש"ע עם מיכל הדחה סמוי (נמדד בנפרד) לרבות מושב ומכסה פלסטיק דגם כבד וכל החיזוקים</t>
  </si>
  <si>
    <t>07.41.0170</t>
  </si>
  <si>
    <t>נגיש-אסלת נכים תלויה מחרס לבן דגם "ברקת" או ש"ע באורך 70 ס"מ ובגובה 46 ס"מ עם מיכל הדחה סמוי (נמדד בנפרד) ,לרבות מושב ומכסה קשיח דגם "פרסה" או ש"ע וכל החיזוקים .</t>
  </si>
  <si>
    <t>הערות: 1. סעיפים לנקודות תברואה - קומפלט (צנרת מים, צנרת ביוב והרכבת הכלים) וקבועות כולל התקנה בלבד - ראה בתת פרק 2.07.049. המחירים כוללים אספקה והתקנה בשלמות של הקבועות, חיבור למערכות מים וביוב, לרבות האביזרים הדרושים כגון: צינורות לחיבורי מים, צינור מאריך גמיש למיכל הדחה, ספחים, זויות וברכיים לחיבור דלוחין, סיפון לכיורים וקונזולות תמיכה.3. המחירים אינם כוללים ברזי ניל אשר נמדדים ביחד עם הסוללות בתת פרק 407.045. ציוד מפלב"מ (נירוסטה) למטבחים - ראה פרק 31 - ציוד מטבחים ציבוריים.5. פנל חיזוק פנימי להרכבת כיור בקיר גבס - ראה סעיף 22.011.3110.</t>
  </si>
  <si>
    <t>07.42.0031</t>
  </si>
  <si>
    <t>נגיש- כיור רחצה תלוי מחרס לבן דגם "פלמה " 51 מעודג או ש"ע ,באורף 49.5 ס"מ וברוחב 41.8 ובגובה 13.2 ס"מ</t>
  </si>
  <si>
    <t>07.42.0050</t>
  </si>
  <si>
    <t>כיור רחצה תלוי מחרס לבן סוג א' דגם "חרצית 40 " או ש"ע</t>
  </si>
  <si>
    <t>07.42.0300</t>
  </si>
  <si>
    <t>כיור מטבח מחרס לבן מותקן מתחת למשטח במידות 60/40 ס"מ, דגם "גל דור" או ש"ע</t>
  </si>
  <si>
    <t>07.45.0500</t>
  </si>
  <si>
    <t>סוללה אלקטרונית לכיור עם כניסת מים קרים או מעורבבים פיה קצרה קשתית דגם "SWAN 1010B"   או "SWAN 1010E" דוגמת "שטרן" או ש"ע עם סוללה חיצונית או שנאי V9</t>
  </si>
  <si>
    <t>07.45.0505</t>
  </si>
  <si>
    <t>נגיש-סוללה אלקטרונית לכיור עם כניסת מים קרים או מעורבבים פיה קצרה קשתית דגם "IR" מק"ט 30813 עם חיבור לשנאי או מארז ש 4 סוללות 1.5V כ"א</t>
  </si>
  <si>
    <t>07.49.0010</t>
  </si>
  <si>
    <t>נקודה לכיור, לרבות צינור מים קרים עד 2.0 מ', צינור מים חמים מבודד עד 2.0 מ' וצינור דלוחין עד 2.0 מ', התקנת הכיור והסוללה (לא כולל אספקה של כיור, ברז או סוללה וברזי ניל אשר ישולמו בנפרד), חציבה בקיר בלוקים ותיקונו לאחר ההתקנה, הכל בשלמות קומפלט</t>
  </si>
  <si>
    <t>07.49.0075</t>
  </si>
  <si>
    <t>נקודה לברז גן למים קרים או ברז למקרר, לרבות צינור מים קרים עד 2.0 מ' אורך וברז</t>
  </si>
  <si>
    <t>07.49.0100</t>
  </si>
  <si>
    <t>נקודה לאסלה, לרבות צינור מים קרים עד 2.0 מ', צינור ניקוז לשפכים מ-P.V.C עד 2.0 מ' מותקן גלוי ו/או במעבר קיר ומחובר לצינור איוורור קיים והתקנת אסלה, מיכל הדחה וברז הקיר (לא כולל אספקה של אסלה, מיכל הדחה, ברזים וצינור גמיש אשר ישולמו בנפרד), חציבה בקיר בלוקים ותיקונו לאחר ההתקנה, הכל בשלמות, קומפלט</t>
  </si>
  <si>
    <t>07.50.0020</t>
  </si>
  <si>
    <t>צינורות פלדה למי גשמים, קוטר "4 עובי דופן "5/32 עם ציפוי פנים מלט צמנט וצביעה חיצונית מותקנים בקירות, בעמודים או גלוי, לרבות חבקים ומחברים, ללא ספחים</t>
  </si>
  <si>
    <t>07.50.0025</t>
  </si>
  <si>
    <t>ספחים מכל הסוגים לצינורות פלדה עם ציפוי פנים מלט צמנט וצביעה חיצונית, קוטר "4</t>
  </si>
  <si>
    <t>07.50.0040</t>
  </si>
  <si>
    <t>ברכיים מצינור פלדה קוטר "4 במוצא המרזב</t>
  </si>
  <si>
    <t>07.50.0060</t>
  </si>
  <si>
    <t>שוקת למרזב מבטון טרום מונחת על הקרקע במידות 30/45/10 ס"מ</t>
  </si>
  <si>
    <t>07.50.0100</t>
  </si>
  <si>
    <t>נקזים (קולטי מי גשמים) לגגות ומרפסות, יציאה אנכית מפוליפרופילן קשיח, קוטר "4/"4 מסוג "דלביט" סדרה 10-S דוגמת "דלמר" או ש"ע, לרבות גוף עם חיבור מהיר לצנרת וברדס U.P.P חוסם עלים</t>
  </si>
  <si>
    <t>07.61.0010</t>
  </si>
  <si>
    <t>צינורות PVC קשיח לביוב SN-8 דוגמת "חוליות" או ש"ע מונחים בקרקע/עילי כולל ספחים  , לרבות חפירה ועטיפת חול , קוטר 110 מ"מ בעומק 0.8 מ'</t>
  </si>
  <si>
    <t>07.61.0040</t>
  </si>
  <si>
    <t>צינורות PVC קשיח לביוב SN-8 דוגמת "חוליות" או ש"ע מונחים בקרקע כולל ספחים , לרבות חפירה ועטיפת חול , קוטר 160 מ"מ בעומק 0.8 מ'</t>
  </si>
  <si>
    <t>07.62.0010</t>
  </si>
  <si>
    <t>שוחות בקרה עגולות מחוליות טרומיות מבטון ת"י 658 בקוטר פנימי 60 ס"מ עם מכסה ב.ב קוטר 50 ס"מ 12.5 טון ( מסוג B125 ) בהתאם להנחיות בחב' לפיתוח עכו ובעומק עד 1.25 מ' ,לרבות שני קידוחי פתחים לחיבור צינורות כניסה עם אטם חדירה , שלב י דריכה , עבודות חפירה ומילוי חוזר</t>
  </si>
  <si>
    <t>07.62.0011</t>
  </si>
  <si>
    <t>שוחות בקרה עגולות מחוליות טרומיות מבטון ת"י 658 בקוטר פנימי80 ס"מ עם מכסה ב.ב קוטר 50 ס"מ 12.5 טון ( מסוג B125 ) בהתאם להנחיות בחב' לפיתוח עכו ובעומק עד 1.25 מ' ,לרבות שני קידוחי פתחים לחיבור צינורות כניסה עם אטם חדירה , שלב י דריכה , עבודות חפירה ומילוי חוזר</t>
  </si>
  <si>
    <t>07.84.0310</t>
  </si>
  <si>
    <t>גלגלון עם צינור גמיש פלסטי או גומי בקוטר "3/4 ובאורך 30 מ', מותקן על תוף עם זרוע מסתובבת, לרבות מזנק סילון/ריסוס קוטר "3/4, ברז כדורי "1 וחיבור הצינור לקו המים, לפי ת"י 2206</t>
  </si>
  <si>
    <t>07.84.0480</t>
  </si>
  <si>
    <t>מדבקות סימון כיבוי אש, פולטי אור במידות, 15/20 ס"מ או 10/20 ס"מ</t>
  </si>
  <si>
    <t>פירוק צינור מים/ביוב עד קוטר "4 לרבות ניתוק הצינור, חפירה, פירוק הצינור והחזרת החומר החפור והידוקו</t>
  </si>
  <si>
    <t>פירוק תא ביקורת למים או ביוב עד קוטר 80 ס"מ בעומק עד 1.75 מ', לרבות מילוי הבור עם חול או מצע מהודק</t>
  </si>
  <si>
    <t>הערות כלליות לפרק 57 קווי מים,ביוב ותיעול</t>
  </si>
  <si>
    <t>1. הנחיות כלליות לאחוזי קבלן ראשי - אם קיים בפרויקט (בתוספת למחירי קבלן עבודות מים ביוב ותיעול שלהלן) - ראה בקבצים מצורפים - נספחים ועלויות בניה. תשומת לב המשתמש מופנית ל"הנחות יסוד לתמחיר מאגר המחירים" המפורטות בתחילת החוברת; כמו כן לחישוב בקבצים מצורפים עבור תוספת לפי אזורים (למחיר הכולל של הבניה) ותוספות או הפחתות בגין היקף העבודה.</t>
  </si>
  <si>
    <t>2. כל העבודות בפרק זה כפופות לנאמר ב"מפרט כללי לעבודות בנין ("האוגדן הכחול"), כולל אופני המדידה והתשלום, אלא אם צויין אחרת בסעיף.</t>
  </si>
  <si>
    <t>3. מחירי הצינורות והאביזרים המונחים בקרקע כוללים את עבודת החפירה ו/או החציבה בכל סוגי הקרקע, פרט לסלע מוצק רצוף. תוספת עבור חציבה - ראה סעיף 011.0970.57</t>
  </si>
  <si>
    <t>4. במקרה של ביצוע עבודות צנרת בהם המזמין רוכש צינורות בנפרד, יש לחשב את עלות העבודה בהפחתת עלות הצנרת לפי פרק 87 (צנרת מים וביוב) ופרק 80 (צנרת ניקוז).</t>
  </si>
  <si>
    <t>5. שים לב: בהתאם לעדכון המפרט הכללי פרק 07, השתנו אופני המדידה לצינורות: בצינורות שקוטרם מעל "2, הספחים (קשתות, מעברי קוטר, הסתעפויות, רוכבים וכד') ימדדו בנפרד, אך אורכיהם לא ינוכו מאורך הצינור. מחברים בין צינורות (למעט מתאמים בין סוגי צינורות שונים) כלולים במחיר הצינורות ולא ימדדו בנפרד.</t>
  </si>
  <si>
    <t>6. כל המחירים של חלקי המתכת הגלויים, צנרת ואביזרים, כוללים את הצביעה בהתאם למפרט.</t>
  </si>
  <si>
    <t>7. עבור צנרת ואביזרים בקטרים קטנים יותר - ראה פרק 07 - מתקני תברואה.</t>
  </si>
  <si>
    <t>8. עלויות חומרים לעבודות פרק זה - ראה פרקים ,80 ,82 87, ב"מאגר מחירי חומרי בניה", מהדורה אינטרנטית נפרדת.</t>
  </si>
  <si>
    <t>9. כל המחירים כוללים חומר + עבודה + רווח ונקובים בשקלים חדשים (ללא מע"מ) והינם מחירי קבלן עבודות מים, ביוב ותיעול.</t>
  </si>
  <si>
    <t>חיבור קוי מים</t>
  </si>
  <si>
    <t>הערות: 1. הסעיפים שלהלן, עבור חיבור קו מים חדש לקו קיים, כוללים עבודות חפירה לגילוי הקו הקיים. במידה ונדרש לבצע את החיבור הנ"ל, ללא עבודות החפירה לגילוי, יש להפחית את העלות כפי שמופיע בסעיפים 1010 - 2.57.014.1000. עבודות החפירה לגילוי הקו הקיים כוללות הובלת מיני מחפרון זחלי, או שימוש במחפרון J.C.B מקומי.</t>
  </si>
  <si>
    <t>57.14.0007</t>
  </si>
  <si>
    <t>חיבור קו מים חדש מצינור פלדה קוטר "2 לקו קיים מצינור פלדה קוטר "2,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t>
  </si>
  <si>
    <t>57.17.0150</t>
  </si>
  <si>
    <t>צילום קווי מים וביוב - תשלום ליום עבודה 8 ש"ע</t>
  </si>
  <si>
    <t xml:space="preserve"> י"ע</t>
  </si>
  <si>
    <t>57.17.0160</t>
  </si>
  <si>
    <t>בדיקת אטימות לשוחות וקווי מים/ביוב /ניקוז בכל הסוגים בלחץ מים /אוויר לרבות תוצאות בדיקה- תשלום לש"ע (מינימום 3 ש"ע)</t>
  </si>
  <si>
    <t xml:space="preserve"> ש"ע</t>
  </si>
  <si>
    <t>57.26.0031</t>
  </si>
  <si>
    <t>ברז כיבוי אש (הידרנט) חיצוני בודד בקוטר "3, מחובר ע"י אוגן, לרבות זקף קוטר "4, אוגן תחתון במידה ונדרש, גוש בטון לעיגון, מצמד שטורץ וחיבור לקו מים</t>
  </si>
  <si>
    <t>57.26.0070</t>
  </si>
  <si>
    <t>תוספת עבור מתקן שבירה על זקף קוטר "4, למניעת הצפה</t>
  </si>
  <si>
    <t>57.47.0200</t>
  </si>
  <si>
    <t>חיבור צינור ביוב P.V.C קוטר 160 מ"מ לשוחה קיימת, לרבות חפירה בצמוד לשוחה הקיימת, עבודות החיבור, שאיבות, הטיית שפכים, מחבר שוחה, עיבוד המתעל וכל החומרים הדרושים, מותקן מושלם</t>
  </si>
  <si>
    <t>הערות: 1. המחירים שלהלן אינם כוללים תשלום עבור אספקת מים.2. צילום קווי מים וביוב - ראה תת פרק 57.017.</t>
  </si>
  <si>
    <t>57.48.0050</t>
  </si>
  <si>
    <t>ניקוי ושטיפה של קווי ביוב ותאי בקרה לביוב ע"י ביובית בהספק 240 ליטר/דקה לחץ 120 בר, לרבות צוות (מפעיל ופועל) - תשלום ליום עבודה 8 ש"ע</t>
  </si>
  <si>
    <t>57.72.0020</t>
  </si>
  <si>
    <t>עטיפת בטון מזוין ב-20 לצינורות מכל סוג, בעובי 10 ס"מ סביב הצינורות, לרבות ברזל הזיון (במשקל 60 ק"ג/מ"ק), לצינורות קוטר 160 מ"מ ("6)</t>
  </si>
  <si>
    <t>57.91.0010</t>
  </si>
  <si>
    <t>תוספת לעבודות צנרת עבור ניסור כביש אספלט לצורך הנחת צנרת מים ו/או ביוב/ניקוז והחזרתו למצב שלפני הניסור, לרבות שחזור המבנה, המדידה לפי אורך קו צנרת, ברוחב עד 80 ס"מ ובעומק עד 1.5 מ'</t>
  </si>
  <si>
    <t>60.20.0070</t>
  </si>
  <si>
    <t>שרברב מקצועי</t>
  </si>
  <si>
    <t>60.20.0080</t>
  </si>
  <si>
    <t>שרברב עוזר</t>
  </si>
  <si>
    <t>60.20.0084</t>
  </si>
  <si>
    <t>צוות שרברבים - 2 פועלים (שרברב מקצועי ועוזר) - לרבות ציוד ורכב/טנדר למרחק עד 70 ק"מ. הסעיף הינו עבור קריאה מיוחדת, לאחר סיום העבודה או באישור מיוחד של המפקח, ובתנאי שלא ניתן לתמחר את העבודה לפי סעיפים אחרים והיא אינה כלולה כחלק מחובת תיקון הליקויים של הקבלן. מחיר ליום עבודה לפי 8 ש"ע, בשעות רגילות</t>
  </si>
  <si>
    <t>פרק 07 - מתקני תברואה</t>
  </si>
  <si>
    <t>51.1.145</t>
  </si>
  <si>
    <t>51.1.160</t>
  </si>
  <si>
    <t xml:space="preserve">פרק 57 -קווי מים ותיעול </t>
  </si>
  <si>
    <t xml:space="preserve">סה"כ  פרק 57 קווי מים ותעול </t>
  </si>
  <si>
    <t>סה"כ  פרק07  מתקני תברואה</t>
  </si>
  <si>
    <t xml:space="preserve">פרק 60 -עבודות ברגי </t>
  </si>
  <si>
    <t xml:space="preserve">סה"כ  פרק 60 עבודות ברגי </t>
  </si>
  <si>
    <t>סה"כ עלות</t>
  </si>
  <si>
    <t xml:space="preserve">סה"כ להכשרת מכלול שירותים ציבוריים רחוב ההגנה </t>
  </si>
  <si>
    <t xml:space="preserve">פרק 07- מתקני תברואה </t>
  </si>
  <si>
    <t xml:space="preserve">פרק 01- עבודות עפר </t>
  </si>
  <si>
    <t xml:space="preserve">פרק 06- נגרות אומן ומסגרות פלדה </t>
  </si>
  <si>
    <t xml:space="preserve">פרק 08 - עבדוות חשמל ותקשורת </t>
  </si>
  <si>
    <t xml:space="preserve">פרק 09- עבודות טיח </t>
  </si>
  <si>
    <t>פרק 10- עבודות ריצוף</t>
  </si>
  <si>
    <t xml:space="preserve">פרק 11 - עבודות צביעה </t>
  </si>
  <si>
    <t xml:space="preserve">פרק 12- עבודות אלומניום </t>
  </si>
  <si>
    <t xml:space="preserve">פרק 19- מסגרות / נגרות חרש </t>
  </si>
  <si>
    <t xml:space="preserve">פרק 22 - אלמנטים מתועשים בבניה </t>
  </si>
  <si>
    <t>פרק 40-עבודות פיתוח</t>
  </si>
  <si>
    <t xml:space="preserve">פרק 41- עבודות גינון ושתילה </t>
  </si>
  <si>
    <t xml:space="preserve">פרק 44 - עבודות גידור </t>
  </si>
  <si>
    <t xml:space="preserve">פרק 51- עבודות פירוק והכנה </t>
  </si>
  <si>
    <t xml:space="preserve">פרק 57- עבודות מים ותיעול </t>
  </si>
  <si>
    <t xml:space="preserve">פרק 60- עבודות ברג"י </t>
  </si>
  <si>
    <t xml:space="preserve">הנחה בשיעור של % </t>
  </si>
  <si>
    <t xml:space="preserve">סה"כ לאחר הנחה </t>
  </si>
  <si>
    <t xml:space="preserve">סה"כ  פרק 19 מסגרות /נגרות חרש                   </t>
  </si>
  <si>
    <t>60.01.010</t>
  </si>
  <si>
    <t>עבודות פועל פשוט מכל הסוגים.</t>
  </si>
  <si>
    <t>ש"ע</t>
  </si>
  <si>
    <t>60.01.020</t>
  </si>
  <si>
    <t>עבודות פועל מקצועי מכל הסוגים.</t>
  </si>
  <si>
    <t>60.01.030</t>
  </si>
  <si>
    <t>קומפרסור עם פטיש כולל מפעיל.</t>
  </si>
  <si>
    <t>60.01.040</t>
  </si>
  <si>
    <t>פטיש חשמלי לחציבה כולל מפעיל.</t>
  </si>
  <si>
    <t>פרק 05 - עבודות איטום</t>
  </si>
  <si>
    <t>05.01.010</t>
  </si>
  <si>
    <t xml:space="preserve">עיבוד שיפועים בגגות מבטקל 1200/40.                                                                                                                                                      </t>
  </si>
  <si>
    <t>מ"ק</t>
  </si>
  <si>
    <t>05.01.020</t>
  </si>
  <si>
    <t xml:space="preserve">רולקות משולשות במידות 6*6 ס"מ מטיט צמנט 1:3 </t>
  </si>
  <si>
    <t>05.01.030</t>
  </si>
  <si>
    <r>
      <t xml:space="preserve">איטום גג עליון - איטום גגות שטוחים </t>
    </r>
    <r>
      <rPr>
        <b/>
        <sz val="10"/>
        <color rgb="FF800000"/>
        <rFont val="David"/>
        <family val="2"/>
      </rPr>
      <t>עד וכולל הגבהות צד</t>
    </r>
    <r>
      <rPr>
        <sz val="10"/>
        <color indexed="16"/>
        <rFont val="David"/>
        <family val="2"/>
      </rPr>
      <t>, במערכת דו שכבתית של יריעות פלסטומריות מושבחות בפולימר SBS בעובי 5 מ"מ,עם שריון לבד פוליאסטר וציפוי עליון מחול.היריעות בשכבה התחתונה מולחמות לתשתית ובחפיפה של 10 ס"מ.כולל פריימר ביטומני מסוג "פריימקוט 101" או פריימר 474GS" או ש"ע בכמות של 300 גר'/מ"ר,היריעה העליונה בציפוי אגרגט מולחמת ליריעה התחתונה.לרבות יריעה נוספת באזור הרולקות והמרזבים.</t>
    </r>
  </si>
  <si>
    <t>05.01.040</t>
  </si>
  <si>
    <t>פרופיל האלומיניום 2*50 מ"מ מכופף , מחובר למעקה ע"י דיבלים מסוג הילטי בקוטר 5/16" מגולבנים באמבטיה חמה ,במרחקים של 30 ס"מ לרבות סתימה במסטיק פוליאוריטני.</t>
  </si>
  <si>
    <t>05.01.050</t>
  </si>
  <si>
    <t xml:space="preserve">איטום רצפת תאי השירותים ע"י מדה בטון ומריחת שתי שכבות "טורוסיל FX 100" . לרבות הגבהה על הקירות בגובה 30 ס"מ מעל פני הריצוף. מדידה עפ"י היטל אופקי בלבד.                                                                                                                                                      </t>
  </si>
  <si>
    <t>05.01.060</t>
  </si>
  <si>
    <t>חגורות בטון ("סכר סמוי") מתחת הריצוף (בתוך המילוי) לרציפות איטום ורולקות במידות 10*10 ס"מ מטיט צמנט 1:3 ואיטום מעליה בפתחים ודלתות ,העבודה כוללת גם חגורה סמויה נוספת וטיפול בתחתית המשקופים.</t>
  </si>
  <si>
    <t>05.01.070</t>
  </si>
  <si>
    <t xml:space="preserve">איטום קירות מעטפת המיועדים לחיפוי בלוחות טרספה או בטון אדריכלי,  ע"י "סיקה טופ סיל 107" בשתי שכבות לבן+אפור ושכבת "מסטיגום" שחור מעל, לרבות עליה עד לגובה 15 ס"מ על גבי צנרת וסביב חדירות צנרת ושרוולים בקירות ובגגות. </t>
  </si>
  <si>
    <t>05.01.080</t>
  </si>
  <si>
    <t xml:space="preserve">הצפת גגות למשך 72 שעות לרבות ההכנות הנדרשות, צנרת, סתימת מרזבים וכו'                                                                                                                                                      </t>
  </si>
  <si>
    <t>05.02.010</t>
  </si>
  <si>
    <t xml:space="preserve">יריעת פוליאטילן ליציקת בטון רזה לפי מפרט טכני לאיטום.                                                                                                                                                     </t>
  </si>
  <si>
    <t>05.02.020</t>
  </si>
  <si>
    <t>איטום רצפה במגע עם הקרקע לרבות הכנת השטח + איטום ע"י יריעת HDPE מסוג PMH3040 או שו"ע לרבות חיבור לשטחים אנכיים, ע"י סרט דו-צדדי ועיגון ע"י סרגל אלומיניום ומסטיק פוליאוריטן לפי הנחיות המפרט הטכני לאיטום.</t>
  </si>
  <si>
    <t>סה"כ לפרק 05 - עבודות איטום</t>
  </si>
  <si>
    <t xml:space="preserve">פרק 05- עבודות איטום </t>
  </si>
  <si>
    <t xml:space="preserve">יציקת  תקרות מקשיות בעבי עד 20 ס"מ </t>
  </si>
  <si>
    <t xml:space="preserve">מ"ר </t>
  </si>
  <si>
    <t>כללי - עבודות מסגרות: 1. הצביעה של כל עבודות המסגרות תהיה עפ"י המפרט המיוחד (צביעה מותאמת לסביבה ימית) גוון הצבע לפי בחירת האדריכל.  2. אין לבצע ריתוכים בשטח. עיקר החיבורים יתבססו על ברגי אלחלד 3. כל מרכיבי ופרופילי הפלדה לביצוע המסגרות יהיו מפלדה ST-37 חדשה וחסרת פגמים או מפרופילי נירוסטה 316L מטופלים בהתאם למפרט הטכני. 5. כל פרופילי הברזל יהיו מגולוונים בגילוון חם בעובי 120 מיקרון בהתאם למפרט. 6. כל אביזרי החיבור יהיו מפלב"מ. 7. פרזול הדלתות יהיו מסוג "הבי דיוטי". 8. באחריות הקבלן לקחת מידות בשטח לפני ייצור</t>
  </si>
  <si>
    <t>09.01.040</t>
  </si>
  <si>
    <t>טיח חוץ לרבות שכבת הרבצה תחתונה למניעת חדירת רטיבות, ושתי שכבות טיח ללא סיד.  (בקיר חזית הכניסה)</t>
  </si>
  <si>
    <t>09.01.050</t>
  </si>
  <si>
    <t>שכבת שליכט אקרילי צבעוני (בגוון אפור בטון לבחירת המתכנן), מתוצרת טמבור, ניר לט או ש"ע, ע"ג טיח חוץ לרבות הכנת התשתית, פריימר, שכבת יסוד, כל השכבות כנדרש ולפי הוראות היצרן ולרבות חלוקות אנכיות ואופקיות לפי התכנון, באמצעות פרופילי ניתוק לטיח בשתי מידות: 10/10 מ"מ ו: 10/20 מ"מ ובהתאמה לעובי שכבות הטיח. פרופילי הניתוק מאלומיניום בגמר טבעי/אנודייז.</t>
  </si>
  <si>
    <t xml:space="preserve">אספקה והתקנה של מחשב השקייה דגם AC-4 ,תוצרת גלקון או ש"ע עם 4 תחנות </t>
  </si>
  <si>
    <t xml:space="preserve">ארון הגנה לבקר השקייה G/S/I </t>
  </si>
  <si>
    <t>ראש מערכת קוטר " 1 לטפטוף והמטרה, לא הפעלות , מופעל ע"י בקר השקיה לפי כמות, כולל: מד לחץ, מגוף הידראולי ראשי מברונזה, , שני מסננים, מקטין לחץ, ווסת לחץ, משחרר אויר משולב, מגוף אלכסון, ברז גן "3/4   ואביזרי חיבור מודלריים בקוטר 50 מ"מ.</t>
  </si>
  <si>
    <t>התקנה וחיבור פס תאורת לדים שקוע בתקרת גבס, לרבות עד 4 חיזוקים לתקרה והתקנת וחיבור דרייבר</t>
  </si>
  <si>
    <r>
      <t>סעיפי נקודות התברואה שלהלן, כוללים את כל הצנרת הנדרשת כמצויין בסעיף, (צינור מים קרים, צינור מים חמים מבודד, צנרת דלוחין ושופכין) עד לקיר חוץ של המבנה, באורך של עד 2.0 מ' כל אחד, לרבות עטיפת בטון או קיבוע הצינורות שמתחת לריצוף, הרכבת הכלים הסניטריים, הסוללות וכל הנדרש לחיבורים למערכת המים והביוב</t>
    </r>
    <r>
      <rPr>
        <b/>
        <sz val="10"/>
        <rFont val="David"/>
        <family val="2"/>
      </rPr>
      <t xml:space="preserve"> - בשלמות, </t>
    </r>
  </si>
  <si>
    <t>מע"מ בשיעור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</si>
</sst>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0"/>
    <numFmt numFmtId="165" formatCode="#,###,##0.00"/>
  </numFmts>
  <fonts count="25" x14ac:knownFonts="1">
    <font>
      <sz val="11"/>
      <name val="Calibri"/>
    </font>
    <font>
      <sz val="12"/>
      <color rgb="FF0000FF"/>
      <name val="Calibri"/>
    </font>
    <font>
      <b/>
      <sz val="16"/>
      <color rgb="FF0000FF"/>
      <name val="Calibri"/>
    </font>
    <font>
      <sz val="11"/>
      <name val="Calibri"/>
      <family val="2"/>
    </font>
    <font>
      <sz val="10"/>
      <name val="David"/>
      <family val="2"/>
      <charset val="177"/>
    </font>
    <font>
      <b/>
      <sz val="12"/>
      <name val="David"/>
      <family val="2"/>
      <charset val="177"/>
    </font>
    <font>
      <sz val="10"/>
      <name val="David"/>
      <family val="2"/>
    </font>
    <font>
      <b/>
      <sz val="10"/>
      <name val="David"/>
      <family val="2"/>
    </font>
    <font>
      <sz val="10"/>
      <color theme="1"/>
      <name val="David"/>
      <family val="2"/>
    </font>
    <font>
      <sz val="9"/>
      <name val="David"/>
      <family val="2"/>
    </font>
    <font>
      <b/>
      <sz val="12"/>
      <color indexed="8"/>
      <name val="David"/>
      <family val="2"/>
      <charset val="177"/>
    </font>
    <font>
      <sz val="10"/>
      <name val="Arial"/>
      <family val="2"/>
    </font>
    <font>
      <b/>
      <sz val="10"/>
      <name val="David"/>
      <family val="2"/>
      <charset val="177"/>
    </font>
    <font>
      <sz val="10"/>
      <color indexed="8"/>
      <name val="David"/>
      <family val="2"/>
      <charset val="177"/>
    </font>
    <font>
      <b/>
      <sz val="10"/>
      <color theme="1"/>
      <name val="David"/>
      <family val="2"/>
    </font>
    <font>
      <sz val="10"/>
      <color indexed="10"/>
      <name val="David"/>
      <family val="2"/>
    </font>
    <font>
      <sz val="10"/>
      <color indexed="8"/>
      <name val="David"/>
      <family val="2"/>
    </font>
    <font>
      <sz val="10"/>
      <color theme="1"/>
      <name val="David"/>
      <family val="2"/>
      <charset val="177"/>
    </font>
    <font>
      <b/>
      <sz val="11"/>
      <name val="David"/>
      <family val="2"/>
      <charset val="177"/>
    </font>
    <font>
      <sz val="12"/>
      <color rgb="FF0000FF"/>
      <name val="Calibri"/>
      <family val="2"/>
    </font>
    <font>
      <sz val="8"/>
      <name val="Calibri"/>
      <family val="2"/>
    </font>
    <font>
      <b/>
      <sz val="11"/>
      <name val="Calibri"/>
      <family val="2"/>
    </font>
    <font>
      <sz val="11"/>
      <name val="Calibri"/>
    </font>
    <font>
      <sz val="10"/>
      <color indexed="16"/>
      <name val="David"/>
      <family val="2"/>
    </font>
    <font>
      <b/>
      <sz val="10"/>
      <color rgb="FF800000"/>
      <name val="David"/>
      <family val="2"/>
    </font>
  </fonts>
  <fills count="5">
    <fill>
      <patternFill patternType="none"/>
    </fill>
    <fill>
      <patternFill patternType="gray125"/>
    </fill>
    <fill>
      <patternFill patternType="solid">
        <fgColor rgb="FFC8C8C8"/>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auto="1"/>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1" fillId="0" borderId="0"/>
    <xf numFmtId="43" fontId="22" fillId="0" borderId="0" applyFont="0" applyFill="0" applyBorder="0" applyAlignment="0" applyProtection="0"/>
  </cellStyleXfs>
  <cellXfs count="130">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2" borderId="3" xfId="0" applyFill="1" applyBorder="1" applyAlignment="1">
      <alignment horizontal="right"/>
    </xf>
    <xf numFmtId="0" fontId="0" fillId="2" borderId="3" xfId="0" applyFill="1" applyBorder="1" applyAlignment="1">
      <alignment horizontal="right" shrinkToFit="1"/>
    </xf>
    <xf numFmtId="0" fontId="0" fillId="0" borderId="0" xfId="0" applyAlignment="1">
      <alignment horizontal="left"/>
    </xf>
    <xf numFmtId="0" fontId="0" fillId="2" borderId="3" xfId="0" applyFill="1"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1" fillId="0" borderId="0" xfId="0" applyNumberFormat="1" applyFont="1" applyAlignment="1">
      <alignment horizontal="right"/>
    </xf>
    <xf numFmtId="0" fontId="4" fillId="0" borderId="4" xfId="0" applyFont="1" applyBorder="1" applyAlignment="1">
      <alignment vertical="top" wrapText="1"/>
    </xf>
    <xf numFmtId="2" fontId="4" fillId="0" borderId="4" xfId="0" applyNumberFormat="1" applyFont="1" applyBorder="1" applyAlignment="1">
      <alignment horizontal="center" vertical="top" wrapText="1"/>
    </xf>
    <xf numFmtId="3" fontId="4" fillId="0" borderId="4"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right" vertical="top" wrapText="1"/>
    </xf>
    <xf numFmtId="0" fontId="4" fillId="0" borderId="1" xfId="0" applyFont="1" applyBorder="1" applyAlignment="1">
      <alignment vertical="top" wrapText="1"/>
    </xf>
    <xf numFmtId="2" fontId="4" fillId="0" borderId="1" xfId="0" applyNumberFormat="1" applyFont="1" applyBorder="1" applyAlignment="1">
      <alignment horizontal="center" vertical="top" wrapText="1"/>
    </xf>
    <xf numFmtId="3" fontId="4" fillId="0" borderId="1" xfId="0" applyNumberFormat="1" applyFont="1" applyBorder="1" applyAlignment="1">
      <alignment horizontal="center" vertical="top" wrapText="1"/>
    </xf>
    <xf numFmtId="4" fontId="4" fillId="0" borderId="7" xfId="0" applyNumberFormat="1" applyFont="1" applyBorder="1" applyAlignment="1">
      <alignment horizontal="center" vertical="top" wrapText="1"/>
    </xf>
    <xf numFmtId="0" fontId="4" fillId="0" borderId="8" xfId="0" applyFont="1" applyBorder="1" applyAlignment="1">
      <alignment horizontal="center" vertical="top" wrapText="1"/>
    </xf>
    <xf numFmtId="2" fontId="6" fillId="0" borderId="9" xfId="0" applyNumberFormat="1" applyFont="1" applyBorder="1" applyAlignment="1">
      <alignment horizontal="right" vertical="top" wrapText="1" readingOrder="2"/>
    </xf>
    <xf numFmtId="0" fontId="4" fillId="0" borderId="9" xfId="0" applyFont="1" applyBorder="1" applyAlignment="1">
      <alignment vertical="top" wrapText="1"/>
    </xf>
    <xf numFmtId="2" fontId="4" fillId="0" borderId="9" xfId="0" applyNumberFormat="1" applyFont="1" applyBorder="1" applyAlignment="1">
      <alignment horizontal="center" vertical="top" wrapText="1"/>
    </xf>
    <xf numFmtId="3" fontId="4" fillId="0" borderId="9" xfId="0" applyNumberFormat="1" applyFont="1" applyBorder="1" applyAlignment="1">
      <alignment horizontal="center" vertical="top" wrapText="1"/>
    </xf>
    <xf numFmtId="4" fontId="4" fillId="0" borderId="10" xfId="0" applyNumberFormat="1" applyFont="1" applyBorder="1" applyAlignment="1">
      <alignment horizontal="center" vertical="top" wrapText="1"/>
    </xf>
    <xf numFmtId="2" fontId="8" fillId="0" borderId="9" xfId="0" applyNumberFormat="1" applyFont="1" applyBorder="1" applyAlignment="1">
      <alignment horizontal="right" vertical="top" wrapText="1"/>
    </xf>
    <xf numFmtId="2" fontId="6" fillId="0" borderId="9" xfId="0" applyNumberFormat="1" applyFont="1" applyBorder="1" applyAlignment="1">
      <alignment horizontal="right" vertical="top" wrapText="1"/>
    </xf>
    <xf numFmtId="2" fontId="4" fillId="0" borderId="9" xfId="0" applyNumberFormat="1" applyFont="1" applyBorder="1" applyAlignment="1">
      <alignment horizontal="right" vertical="top" wrapText="1" readingOrder="2"/>
    </xf>
    <xf numFmtId="2" fontId="8" fillId="0" borderId="9" xfId="0" applyNumberFormat="1" applyFont="1" applyBorder="1" applyAlignment="1">
      <alignment horizontal="right" vertical="top" wrapText="1" readingOrder="2"/>
    </xf>
    <xf numFmtId="0" fontId="6" fillId="0" borderId="8" xfId="0" applyFont="1" applyBorder="1" applyAlignment="1">
      <alignment horizontal="center" vertical="top" wrapText="1"/>
    </xf>
    <xf numFmtId="0" fontId="6" fillId="0" borderId="9" xfId="0" applyFont="1" applyBorder="1" applyAlignment="1">
      <alignment vertical="top" wrapText="1"/>
    </xf>
    <xf numFmtId="0" fontId="6" fillId="0" borderId="9" xfId="0" applyFont="1" applyBorder="1" applyAlignment="1">
      <alignment horizontal="center" vertical="top" wrapText="1"/>
    </xf>
    <xf numFmtId="49" fontId="6" fillId="0" borderId="9" xfId="0" applyNumberFormat="1" applyFont="1" applyBorder="1" applyAlignment="1">
      <alignment horizontal="right" vertical="top" wrapText="1"/>
    </xf>
    <xf numFmtId="0" fontId="6" fillId="0" borderId="9" xfId="0" applyFont="1" applyBorder="1" applyAlignment="1">
      <alignment vertical="top"/>
    </xf>
    <xf numFmtId="3" fontId="7" fillId="0" borderId="12" xfId="0" applyNumberFormat="1" applyFont="1" applyBorder="1" applyAlignment="1">
      <alignment horizontal="center" vertical="top" wrapText="1"/>
    </xf>
    <xf numFmtId="0" fontId="10" fillId="0" borderId="8" xfId="0" applyFont="1" applyBorder="1" applyAlignment="1">
      <alignment horizontal="center" vertical="top"/>
    </xf>
    <xf numFmtId="0" fontId="4" fillId="0" borderId="4" xfId="0" applyFont="1" applyBorder="1" applyAlignment="1">
      <alignment horizontal="right" vertical="top" wrapText="1"/>
    </xf>
    <xf numFmtId="0" fontId="10" fillId="0" borderId="9" xfId="0" applyFont="1" applyBorder="1" applyAlignment="1">
      <alignment vertical="top"/>
    </xf>
    <xf numFmtId="2" fontId="10" fillId="0" borderId="9" xfId="0" applyNumberFormat="1" applyFont="1" applyBorder="1" applyAlignment="1">
      <alignment horizontal="center" vertical="top"/>
    </xf>
    <xf numFmtId="3" fontId="10" fillId="0" borderId="9" xfId="0" applyNumberFormat="1" applyFont="1" applyBorder="1" applyAlignment="1">
      <alignment horizontal="center" vertical="top" wrapText="1"/>
    </xf>
    <xf numFmtId="4" fontId="10" fillId="0" borderId="10" xfId="0" applyNumberFormat="1" applyFont="1" applyBorder="1" applyAlignment="1">
      <alignment horizontal="center" vertical="top"/>
    </xf>
    <xf numFmtId="0" fontId="4" fillId="0" borderId="9" xfId="0" applyFont="1" applyBorder="1" applyAlignment="1">
      <alignment vertical="top"/>
    </xf>
    <xf numFmtId="0" fontId="4" fillId="0" borderId="9" xfId="0" applyFont="1" applyBorder="1" applyAlignment="1">
      <alignment horizontal="center" vertical="top"/>
    </xf>
    <xf numFmtId="3" fontId="4" fillId="0" borderId="9" xfId="0" applyNumberFormat="1" applyFont="1" applyBorder="1" applyAlignment="1">
      <alignment horizontal="center" vertical="top"/>
    </xf>
    <xf numFmtId="4" fontId="7" fillId="0" borderId="10" xfId="0" applyNumberFormat="1" applyFont="1" applyBorder="1" applyAlignment="1">
      <alignment horizontal="center" vertical="top" wrapText="1"/>
    </xf>
    <xf numFmtId="0" fontId="4" fillId="0" borderId="2" xfId="0" applyFont="1" applyBorder="1" applyAlignment="1">
      <alignment vertical="top" wrapText="1"/>
    </xf>
    <xf numFmtId="2" fontId="4" fillId="0" borderId="2" xfId="0" applyNumberFormat="1" applyFont="1" applyBorder="1" applyAlignment="1">
      <alignment horizontal="center" vertical="top" wrapText="1"/>
    </xf>
    <xf numFmtId="3" fontId="4" fillId="0" borderId="2" xfId="0" applyNumberFormat="1" applyFont="1" applyBorder="1" applyAlignment="1">
      <alignment horizontal="center" vertical="top" wrapText="1"/>
    </xf>
    <xf numFmtId="4" fontId="4" fillId="0" borderId="18" xfId="0" applyNumberFormat="1" applyFont="1" applyBorder="1" applyAlignment="1">
      <alignment horizontal="center" vertical="top" wrapText="1"/>
    </xf>
    <xf numFmtId="2" fontId="4" fillId="0" borderId="8" xfId="0" applyNumberFormat="1" applyFont="1" applyBorder="1" applyAlignment="1">
      <alignment horizontal="center" vertical="top" wrapText="1"/>
    </xf>
    <xf numFmtId="0" fontId="4" fillId="0" borderId="9" xfId="1" applyFont="1" applyBorder="1" applyAlignment="1">
      <alignment vertical="top" wrapText="1" readingOrder="2"/>
    </xf>
    <xf numFmtId="0" fontId="4" fillId="0" borderId="9" xfId="0" applyFont="1" applyBorder="1" applyAlignment="1">
      <alignment vertical="top" wrapText="1" readingOrder="2"/>
    </xf>
    <xf numFmtId="49" fontId="4" fillId="0" borderId="9" xfId="0" applyNumberFormat="1" applyFont="1" applyBorder="1" applyAlignment="1">
      <alignment horizontal="right" vertical="top" wrapText="1" readingOrder="2"/>
    </xf>
    <xf numFmtId="0" fontId="8" fillId="0" borderId="9" xfId="0" applyFont="1" applyBorder="1" applyAlignment="1">
      <alignment vertical="top" wrapText="1" readingOrder="2"/>
    </xf>
    <xf numFmtId="0" fontId="4" fillId="0" borderId="0" xfId="0" applyFont="1" applyAlignment="1">
      <alignment horizontal="center" vertical="top"/>
    </xf>
    <xf numFmtId="0" fontId="13" fillId="0" borderId="9" xfId="0" applyFont="1" applyBorder="1" applyAlignment="1">
      <alignment vertical="top" wrapText="1" readingOrder="2"/>
    </xf>
    <xf numFmtId="49" fontId="8" fillId="0" borderId="9" xfId="0" applyNumberFormat="1" applyFont="1" applyBorder="1" applyAlignment="1">
      <alignment horizontal="right" vertical="top" wrapText="1" readingOrder="2"/>
    </xf>
    <xf numFmtId="0" fontId="14" fillId="0" borderId="9" xfId="0" applyFont="1" applyBorder="1" applyAlignment="1">
      <alignment vertical="top" wrapText="1" readingOrder="2"/>
    </xf>
    <xf numFmtId="0" fontId="6" fillId="0" borderId="9" xfId="0" applyFont="1" applyBorder="1" applyAlignment="1">
      <alignment vertical="top" wrapText="1" readingOrder="2"/>
    </xf>
    <xf numFmtId="0" fontId="4" fillId="0" borderId="9" xfId="1" applyFont="1" applyBorder="1" applyAlignment="1">
      <alignment vertical="top" wrapText="1"/>
    </xf>
    <xf numFmtId="2" fontId="4" fillId="0" borderId="9" xfId="1" applyNumberFormat="1" applyFont="1" applyBorder="1" applyAlignment="1">
      <alignment horizontal="center" vertical="top" wrapText="1"/>
    </xf>
    <xf numFmtId="0" fontId="4" fillId="0" borderId="9" xfId="0" applyFont="1" applyBorder="1" applyAlignment="1">
      <alignment horizontal="right" vertical="top" wrapText="1"/>
    </xf>
    <xf numFmtId="0" fontId="4" fillId="0" borderId="11" xfId="0" applyFont="1" applyBorder="1" applyAlignment="1">
      <alignment vertical="top" wrapText="1"/>
    </xf>
    <xf numFmtId="0" fontId="8" fillId="0" borderId="11" xfId="0" applyFont="1" applyBorder="1" applyAlignment="1">
      <alignment vertical="top" wrapText="1"/>
    </xf>
    <xf numFmtId="0" fontId="17" fillId="0" borderId="8" xfId="0" applyFont="1" applyBorder="1" applyAlignment="1">
      <alignment horizontal="center" vertical="top" wrapText="1"/>
    </xf>
    <xf numFmtId="0" fontId="17" fillId="0" borderId="1" xfId="0" applyFont="1" applyBorder="1" applyAlignment="1">
      <alignment vertical="top" wrapText="1"/>
    </xf>
    <xf numFmtId="0" fontId="17" fillId="0" borderId="9" xfId="1" applyFont="1" applyBorder="1" applyAlignment="1">
      <alignment vertical="top" wrapText="1"/>
    </xf>
    <xf numFmtId="0" fontId="19" fillId="0" borderId="2" xfId="0" applyFont="1" applyBorder="1" applyAlignment="1">
      <alignment shrinkToFit="1"/>
    </xf>
    <xf numFmtId="4" fontId="19" fillId="0" borderId="2" xfId="0" applyNumberFormat="1" applyFont="1" applyBorder="1" applyAlignment="1">
      <alignment horizontal="right"/>
    </xf>
    <xf numFmtId="0" fontId="19" fillId="0" borderId="2" xfId="0" applyFont="1" applyBorder="1" applyAlignment="1">
      <alignment horizontal="right"/>
    </xf>
    <xf numFmtId="49" fontId="0" fillId="0" borderId="0" xfId="0" applyNumberFormat="1" applyAlignment="1">
      <alignment horizontal="right" wrapText="1"/>
    </xf>
    <xf numFmtId="164" fontId="0" fillId="0" borderId="0" xfId="0" applyNumberFormat="1"/>
    <xf numFmtId="165" fontId="0" fillId="0" borderId="0" xfId="0" applyNumberFormat="1"/>
    <xf numFmtId="3" fontId="0" fillId="0" borderId="9" xfId="0" applyNumberFormat="1" applyBorder="1" applyAlignment="1">
      <alignment horizontal="center" vertical="center"/>
    </xf>
    <xf numFmtId="3" fontId="4" fillId="0" borderId="10" xfId="0" applyNumberFormat="1" applyFont="1" applyBorder="1" applyAlignment="1">
      <alignment horizontal="center" vertical="top" wrapText="1"/>
    </xf>
    <xf numFmtId="3" fontId="7" fillId="0" borderId="27" xfId="0" applyNumberFormat="1" applyFont="1" applyBorder="1" applyAlignment="1">
      <alignment horizontal="center" vertical="top" wrapText="1"/>
    </xf>
    <xf numFmtId="4" fontId="4" fillId="0" borderId="0" xfId="0" applyNumberFormat="1" applyFont="1" applyAlignment="1">
      <alignment horizontal="center" vertical="top" wrapText="1"/>
    </xf>
    <xf numFmtId="3" fontId="4" fillId="0" borderId="9" xfId="0" applyNumberFormat="1" applyFont="1" applyBorder="1" applyAlignment="1" applyProtection="1">
      <alignment horizontal="center" vertical="top" wrapText="1"/>
      <protection locked="0"/>
    </xf>
    <xf numFmtId="2" fontId="4" fillId="0" borderId="21" xfId="0" applyNumberFormat="1" applyFont="1" applyBorder="1" applyAlignment="1">
      <alignment horizontal="center" vertical="top" wrapText="1"/>
    </xf>
    <xf numFmtId="3" fontId="4" fillId="0" borderId="21" xfId="2" applyNumberFormat="1" applyFont="1" applyFill="1" applyBorder="1" applyAlignment="1">
      <alignment horizontal="center" vertical="top" wrapText="1"/>
    </xf>
    <xf numFmtId="0" fontId="23" fillId="0" borderId="9" xfId="0" applyFont="1" applyBorder="1" applyAlignment="1">
      <alignment horizontal="right" vertical="top" wrapText="1"/>
    </xf>
    <xf numFmtId="2" fontId="4" fillId="0" borderId="23" xfId="0" applyNumberFormat="1" applyFont="1" applyBorder="1" applyAlignment="1">
      <alignment horizontal="right" vertical="top" wrapText="1"/>
    </xf>
    <xf numFmtId="0" fontId="4" fillId="0" borderId="23" xfId="0" applyFont="1" applyBorder="1" applyAlignment="1">
      <alignment vertical="top" wrapText="1"/>
    </xf>
    <xf numFmtId="0" fontId="8" fillId="0" borderId="9" xfId="0" applyFont="1" applyBorder="1" applyAlignment="1">
      <alignment horizontal="right" vertical="top" wrapText="1"/>
    </xf>
    <xf numFmtId="0" fontId="8" fillId="0" borderId="1" xfId="0" applyFont="1" applyBorder="1" applyAlignment="1">
      <alignment horizontal="right" vertical="top" wrapText="1"/>
    </xf>
    <xf numFmtId="4" fontId="7" fillId="0" borderId="30" xfId="0" applyNumberFormat="1" applyFont="1" applyBorder="1" applyAlignment="1">
      <alignment horizontal="center" vertical="top" wrapText="1"/>
    </xf>
    <xf numFmtId="2" fontId="14" fillId="0" borderId="9" xfId="0" applyNumberFormat="1" applyFont="1" applyBorder="1" applyAlignment="1">
      <alignment horizontal="right" vertical="top" wrapText="1" readingOrder="2"/>
    </xf>
    <xf numFmtId="0" fontId="7" fillId="0" borderId="8" xfId="0" applyFont="1" applyBorder="1" applyAlignment="1">
      <alignment horizontal="center" vertical="top" wrapText="1"/>
    </xf>
    <xf numFmtId="3" fontId="6" fillId="0" borderId="9" xfId="0" applyNumberFormat="1" applyFont="1" applyBorder="1" applyAlignment="1">
      <alignment horizontal="center" vertical="top" wrapText="1"/>
    </xf>
    <xf numFmtId="2" fontId="3" fillId="0" borderId="9" xfId="0" applyNumberFormat="1" applyFont="1" applyBorder="1" applyAlignment="1">
      <alignment horizontal="right" vertical="top" wrapText="1" readingOrder="2"/>
    </xf>
    <xf numFmtId="10" fontId="0" fillId="0" borderId="23" xfId="0" applyNumberFormat="1" applyBorder="1"/>
    <xf numFmtId="0" fontId="5" fillId="3" borderId="16" xfId="0" applyFont="1" applyFill="1" applyBorder="1" applyAlignment="1">
      <alignment horizontal="right" vertical="top" wrapText="1"/>
    </xf>
    <xf numFmtId="0" fontId="5" fillId="3" borderId="17" xfId="0" applyFont="1" applyFill="1" applyBorder="1" applyAlignment="1">
      <alignment horizontal="right" vertical="top" wrapText="1"/>
    </xf>
    <xf numFmtId="49" fontId="7" fillId="0" borderId="13" xfId="0" applyNumberFormat="1" applyFont="1" applyBorder="1" applyAlignment="1">
      <alignment horizontal="center" vertical="top" wrapText="1" readingOrder="2"/>
    </xf>
    <xf numFmtId="49" fontId="7" fillId="0" borderId="14" xfId="0" applyNumberFormat="1" applyFont="1" applyBorder="1" applyAlignment="1">
      <alignment horizontal="center" vertical="top" wrapText="1" readingOrder="2"/>
    </xf>
    <xf numFmtId="49" fontId="7" fillId="0" borderId="15" xfId="0" applyNumberFormat="1" applyFont="1" applyBorder="1" applyAlignment="1">
      <alignment horizontal="center" vertical="top" wrapText="1" readingOrder="2"/>
    </xf>
    <xf numFmtId="0" fontId="5" fillId="3" borderId="19" xfId="0" applyFont="1" applyFill="1" applyBorder="1" applyAlignment="1">
      <alignment horizontal="right" vertical="top" wrapText="1"/>
    </xf>
    <xf numFmtId="0" fontId="5" fillId="3" borderId="20" xfId="0" applyFont="1" applyFill="1" applyBorder="1" applyAlignment="1">
      <alignment horizontal="right" vertical="top" wrapText="1"/>
    </xf>
    <xf numFmtId="0" fontId="18" fillId="0" borderId="9" xfId="0" applyFont="1" applyBorder="1" applyAlignment="1">
      <alignment horizontal="center" vertical="top" wrapText="1"/>
    </xf>
    <xf numFmtId="0" fontId="5" fillId="3" borderId="31" xfId="0" applyFont="1" applyFill="1" applyBorder="1" applyAlignment="1">
      <alignment horizontal="right"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7" fillId="0" borderId="34" xfId="0" applyFont="1" applyBorder="1" applyAlignment="1">
      <alignment horizontal="center" vertical="top" wrapText="1"/>
    </xf>
    <xf numFmtId="0" fontId="7" fillId="0" borderId="13" xfId="0" applyFont="1" applyBorder="1" applyAlignment="1">
      <alignment horizontal="center"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12" fillId="0" borderId="13" xfId="0" applyFont="1" applyBorder="1" applyAlignment="1">
      <alignment horizontal="center" vertical="top" wrapText="1" readingOrder="2"/>
    </xf>
    <xf numFmtId="0" fontId="12" fillId="0" borderId="14" xfId="0" applyFont="1" applyBorder="1" applyAlignment="1">
      <alignment horizontal="center" vertical="top" wrapText="1" readingOrder="2"/>
    </xf>
    <xf numFmtId="0" fontId="12" fillId="0" borderId="15" xfId="0" applyFont="1" applyBorder="1" applyAlignment="1">
      <alignment horizontal="center" vertical="top" wrapText="1" readingOrder="2"/>
    </xf>
    <xf numFmtId="0" fontId="5" fillId="3" borderId="16" xfId="0" applyFont="1" applyFill="1" applyBorder="1" applyAlignment="1">
      <alignment horizontal="right" vertical="center" wrapText="1"/>
    </xf>
    <xf numFmtId="0" fontId="5" fillId="3" borderId="17" xfId="0" applyFont="1" applyFill="1" applyBorder="1" applyAlignment="1">
      <alignment horizontal="right" vertical="center" wrapText="1"/>
    </xf>
    <xf numFmtId="0" fontId="21" fillId="4" borderId="0" xfId="0" applyFont="1" applyFill="1" applyAlignment="1">
      <alignment horizontal="center" vertical="center"/>
    </xf>
    <xf numFmtId="0" fontId="0" fillId="0" borderId="9" xfId="0" applyBorder="1" applyAlignment="1">
      <alignment horizontal="left"/>
    </xf>
    <xf numFmtId="0" fontId="3" fillId="0" borderId="25" xfId="0" applyFont="1" applyBorder="1" applyAlignment="1">
      <alignment horizontal="left"/>
    </xf>
    <xf numFmtId="0" fontId="0" fillId="0" borderId="26" xfId="0" applyBorder="1" applyAlignment="1">
      <alignment horizontal="left"/>
    </xf>
    <xf numFmtId="0" fontId="0" fillId="0" borderId="23" xfId="0" applyBorder="1" applyAlignment="1">
      <alignment horizontal="left"/>
    </xf>
    <xf numFmtId="0" fontId="3" fillId="0" borderId="26" xfId="0" applyFont="1" applyBorder="1" applyAlignment="1">
      <alignment horizontal="left"/>
    </xf>
    <xf numFmtId="0" fontId="2" fillId="0" borderId="28" xfId="0" applyFont="1" applyBorder="1" applyAlignment="1">
      <alignment horizontal="center"/>
    </xf>
    <xf numFmtId="0" fontId="2" fillId="0" borderId="24" xfId="0" applyFont="1" applyBorder="1" applyAlignment="1">
      <alignment horizontal="center"/>
    </xf>
    <xf numFmtId="0" fontId="2" fillId="0" borderId="29" xfId="0" applyFont="1" applyBorder="1" applyAlignment="1">
      <alignment horizontal="center"/>
    </xf>
    <xf numFmtId="0" fontId="0" fillId="0" borderId="22"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3" fillId="0" borderId="9" xfId="0" applyFont="1" applyBorder="1" applyAlignment="1">
      <alignment horizontal="left"/>
    </xf>
    <xf numFmtId="0" fontId="3" fillId="0" borderId="23" xfId="0" applyFont="1" applyBorder="1" applyAlignment="1">
      <alignment horizontal="left"/>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cellXfs>
  <cellStyles count="3">
    <cellStyle name="Comma" xfId="2" builtinId="3"/>
    <cellStyle name="Normal" xfId="0" builtinId="0"/>
    <cellStyle name="Normal 2" xfId="1" xr:uid="{91EE6607-EAB3-4D86-A229-EA4F74B36C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8"/>
  <sheetViews>
    <sheetView rightToLeft="1" tabSelected="1" topLeftCell="A299" workbookViewId="0">
      <selection activeCell="H316" sqref="H316"/>
    </sheetView>
  </sheetViews>
  <sheetFormatPr defaultRowHeight="15" x14ac:dyDescent="0.25"/>
  <cols>
    <col min="1" max="1" width="13.140625" style="6" customWidth="1"/>
    <col min="2" max="2" width="70" customWidth="1"/>
    <col min="3" max="3" width="9.140625" style="3" customWidth="1"/>
    <col min="4" max="4" width="9.140625" style="9" customWidth="1"/>
    <col min="5" max="5" width="9.140625" style="1" customWidth="1"/>
    <col min="6" max="6" width="17" style="9" customWidth="1"/>
    <col min="7" max="7" width="13.140625" style="9" customWidth="1"/>
  </cols>
  <sheetData>
    <row r="1" spans="1:7" ht="15" customHeight="1" x14ac:dyDescent="0.35">
      <c r="A1" s="119" t="s">
        <v>11</v>
      </c>
      <c r="B1" s="120"/>
      <c r="C1" s="120"/>
      <c r="D1" s="120"/>
      <c r="E1" s="120"/>
      <c r="F1" s="121"/>
    </row>
    <row r="2" spans="1:7" ht="15.75" thickBot="1" x14ac:dyDescent="0.3">
      <c r="A2" s="122" t="s">
        <v>10</v>
      </c>
      <c r="B2" s="123"/>
      <c r="C2" s="123"/>
      <c r="D2" s="123"/>
      <c r="E2" s="123"/>
      <c r="F2" s="124"/>
    </row>
    <row r="3" spans="1:7" ht="16.5" thickTop="1" thickBot="1" x14ac:dyDescent="0.3">
      <c r="A3" s="7" t="s">
        <v>0</v>
      </c>
      <c r="B3" s="4" t="s">
        <v>1</v>
      </c>
      <c r="C3" s="5" t="s">
        <v>2</v>
      </c>
      <c r="D3" s="8" t="s">
        <v>3</v>
      </c>
      <c r="E3" s="4" t="s">
        <v>4</v>
      </c>
      <c r="F3" s="8" t="s">
        <v>5</v>
      </c>
    </row>
    <row r="4" spans="1:7" s="2" customFormat="1" ht="16.5" thickTop="1" x14ac:dyDescent="0.25">
      <c r="A4" s="93" t="s">
        <v>207</v>
      </c>
      <c r="B4" s="94" t="s">
        <v>189</v>
      </c>
      <c r="C4" s="72"/>
      <c r="D4" s="73"/>
      <c r="E4" s="74"/>
      <c r="F4" s="74"/>
      <c r="G4" s="10"/>
    </row>
    <row r="5" spans="1:7" x14ac:dyDescent="0.25">
      <c r="A5" s="21"/>
      <c r="B5" s="30" t="s">
        <v>191</v>
      </c>
      <c r="C5" s="23" t="s">
        <v>137</v>
      </c>
      <c r="D5" s="24"/>
      <c r="E5" s="25"/>
      <c r="F5" s="26"/>
    </row>
    <row r="6" spans="1:7" x14ac:dyDescent="0.25">
      <c r="A6" s="21" t="s">
        <v>190</v>
      </c>
      <c r="B6" s="30" t="s">
        <v>192</v>
      </c>
      <c r="C6" s="23" t="s">
        <v>193</v>
      </c>
      <c r="D6" s="25">
        <v>135</v>
      </c>
      <c r="E6" s="25">
        <v>80</v>
      </c>
      <c r="F6" s="76">
        <v>10800</v>
      </c>
    </row>
    <row r="7" spans="1:7" x14ac:dyDescent="0.25">
      <c r="A7" s="21" t="s">
        <v>194</v>
      </c>
      <c r="B7" s="30" t="s">
        <v>195</v>
      </c>
      <c r="C7" s="23" t="s">
        <v>193</v>
      </c>
      <c r="D7" s="25">
        <v>55</v>
      </c>
      <c r="E7" s="25">
        <v>150</v>
      </c>
      <c r="F7" s="76">
        <v>8250</v>
      </c>
    </row>
    <row r="8" spans="1:7" ht="15.75" thickBot="1" x14ac:dyDescent="0.3">
      <c r="A8" s="95" t="s">
        <v>210</v>
      </c>
      <c r="B8" s="96"/>
      <c r="C8" s="96"/>
      <c r="D8" s="96"/>
      <c r="E8" s="97"/>
      <c r="F8" s="36">
        <f>SUM(F6:F7)</f>
        <v>19050</v>
      </c>
    </row>
    <row r="9" spans="1:7" x14ac:dyDescent="0.25">
      <c r="A9" s="93" t="s">
        <v>208</v>
      </c>
      <c r="B9" s="94" t="s">
        <v>196</v>
      </c>
      <c r="C9" s="72"/>
      <c r="D9" s="73"/>
      <c r="E9" s="74"/>
      <c r="F9" s="74"/>
    </row>
    <row r="10" spans="1:7" x14ac:dyDescent="0.25">
      <c r="A10" s="21"/>
      <c r="B10" s="27" t="s">
        <v>198</v>
      </c>
      <c r="C10" s="23" t="s">
        <v>137</v>
      </c>
      <c r="D10" s="24"/>
      <c r="E10" s="25"/>
      <c r="F10" s="26"/>
    </row>
    <row r="11" spans="1:7" s="2" customFormat="1" ht="15.75" x14ac:dyDescent="0.25">
      <c r="A11" s="21" t="s">
        <v>197</v>
      </c>
      <c r="B11" s="27" t="s">
        <v>199</v>
      </c>
      <c r="C11" s="23" t="s">
        <v>193</v>
      </c>
      <c r="D11" s="25">
        <v>15</v>
      </c>
      <c r="E11" s="25">
        <v>1750</v>
      </c>
      <c r="F11" s="25">
        <v>68250</v>
      </c>
      <c r="G11" s="10"/>
    </row>
    <row r="12" spans="1:7" s="2" customFormat="1" ht="15.75" x14ac:dyDescent="0.25">
      <c r="A12" s="21">
        <v>2.0150000000000001</v>
      </c>
      <c r="B12" s="27" t="s">
        <v>550</v>
      </c>
      <c r="C12" s="23" t="s">
        <v>551</v>
      </c>
      <c r="D12" s="25">
        <v>23.5</v>
      </c>
      <c r="E12" s="25">
        <v>320</v>
      </c>
      <c r="F12" s="25">
        <f>E12*D12</f>
        <v>7520</v>
      </c>
      <c r="G12" s="10"/>
    </row>
    <row r="13" spans="1:7" x14ac:dyDescent="0.25">
      <c r="A13" s="21" t="s">
        <v>200</v>
      </c>
      <c r="B13" s="27" t="s">
        <v>201</v>
      </c>
      <c r="C13" s="23" t="s">
        <v>193</v>
      </c>
      <c r="D13" s="25">
        <v>25</v>
      </c>
      <c r="E13" s="25">
        <v>1850</v>
      </c>
      <c r="F13" s="25">
        <v>38850</v>
      </c>
    </row>
    <row r="14" spans="1:7" x14ac:dyDescent="0.25">
      <c r="A14" s="21" t="s">
        <v>202</v>
      </c>
      <c r="B14" s="27" t="s">
        <v>203</v>
      </c>
      <c r="C14" s="23" t="s">
        <v>193</v>
      </c>
      <c r="D14" s="25">
        <v>1.9</v>
      </c>
      <c r="E14" s="25">
        <v>1850</v>
      </c>
      <c r="F14" s="25">
        <v>3515</v>
      </c>
    </row>
    <row r="15" spans="1:7" s="2" customFormat="1" ht="15.75" customHeight="1" x14ac:dyDescent="0.25">
      <c r="A15" s="21" t="s">
        <v>204</v>
      </c>
      <c r="B15" s="27" t="s">
        <v>205</v>
      </c>
      <c r="C15" s="23" t="s">
        <v>206</v>
      </c>
      <c r="D15" s="25">
        <v>3</v>
      </c>
      <c r="E15" s="25">
        <v>6500</v>
      </c>
      <c r="F15" s="25">
        <f>E15*D15</f>
        <v>19500</v>
      </c>
      <c r="G15" s="10"/>
    </row>
    <row r="16" spans="1:7" ht="15.75" thickBot="1" x14ac:dyDescent="0.3">
      <c r="A16" s="95" t="s">
        <v>209</v>
      </c>
      <c r="B16" s="96"/>
      <c r="C16" s="96"/>
      <c r="D16" s="96"/>
      <c r="E16" s="97"/>
      <c r="F16" s="36">
        <f>SUM(F11:F15)</f>
        <v>137635</v>
      </c>
    </row>
    <row r="17" spans="1:6" ht="15" customHeight="1" x14ac:dyDescent="0.25">
      <c r="A17" s="101" t="s">
        <v>526</v>
      </c>
      <c r="B17" s="99"/>
      <c r="C17" s="47"/>
      <c r="D17" s="80"/>
      <c r="E17" s="81"/>
      <c r="F17" s="50"/>
    </row>
    <row r="18" spans="1:6" x14ac:dyDescent="0.25">
      <c r="A18" s="21" t="s">
        <v>527</v>
      </c>
      <c r="B18" s="82" t="s">
        <v>528</v>
      </c>
      <c r="C18" s="23" t="s">
        <v>529</v>
      </c>
      <c r="D18" s="25">
        <v>3</v>
      </c>
      <c r="E18" s="25">
        <v>350</v>
      </c>
      <c r="F18" s="25">
        <f>E18*D18</f>
        <v>1050</v>
      </c>
    </row>
    <row r="19" spans="1:6" x14ac:dyDescent="0.25">
      <c r="A19" s="21" t="s">
        <v>530</v>
      </c>
      <c r="B19" s="82" t="s">
        <v>531</v>
      </c>
      <c r="C19" s="23" t="s">
        <v>90</v>
      </c>
      <c r="D19" s="25">
        <v>40</v>
      </c>
      <c r="E19" s="25">
        <v>20</v>
      </c>
      <c r="F19" s="25">
        <f t="shared" ref="F19:F27" si="0">E19*D19</f>
        <v>800</v>
      </c>
    </row>
    <row r="20" spans="1:6" ht="63.75" x14ac:dyDescent="0.25">
      <c r="A20" s="21" t="s">
        <v>532</v>
      </c>
      <c r="B20" s="82" t="s">
        <v>533</v>
      </c>
      <c r="C20" s="23" t="s">
        <v>8</v>
      </c>
      <c r="D20" s="25">
        <v>24</v>
      </c>
      <c r="E20" s="25">
        <v>110</v>
      </c>
      <c r="F20" s="25">
        <f t="shared" si="0"/>
        <v>2640</v>
      </c>
    </row>
    <row r="21" spans="1:6" ht="25.5" x14ac:dyDescent="0.25">
      <c r="A21" s="21" t="s">
        <v>534</v>
      </c>
      <c r="B21" s="82" t="s">
        <v>535</v>
      </c>
      <c r="C21" s="83" t="s">
        <v>90</v>
      </c>
      <c r="D21" s="25">
        <v>40</v>
      </c>
      <c r="E21" s="25">
        <v>40</v>
      </c>
      <c r="F21" s="25">
        <f t="shared" si="0"/>
        <v>1600</v>
      </c>
    </row>
    <row r="22" spans="1:6" ht="25.5" x14ac:dyDescent="0.25">
      <c r="A22" s="21" t="s">
        <v>536</v>
      </c>
      <c r="B22" s="82" t="s">
        <v>537</v>
      </c>
      <c r="C22" s="84" t="s">
        <v>8</v>
      </c>
      <c r="D22" s="25">
        <v>40</v>
      </c>
      <c r="E22" s="25">
        <v>80</v>
      </c>
      <c r="F22" s="25">
        <f t="shared" si="0"/>
        <v>3200</v>
      </c>
    </row>
    <row r="23" spans="1:6" ht="38.25" x14ac:dyDescent="0.25">
      <c r="A23" s="21" t="s">
        <v>538</v>
      </c>
      <c r="B23" s="82" t="s">
        <v>539</v>
      </c>
      <c r="C23" s="84" t="s">
        <v>90</v>
      </c>
      <c r="D23" s="25">
        <v>10</v>
      </c>
      <c r="E23" s="25">
        <v>90</v>
      </c>
      <c r="F23" s="25">
        <f t="shared" si="0"/>
        <v>900</v>
      </c>
    </row>
    <row r="24" spans="1:6" ht="38.25" x14ac:dyDescent="0.25">
      <c r="A24" s="21" t="s">
        <v>540</v>
      </c>
      <c r="B24" s="82" t="s">
        <v>541</v>
      </c>
      <c r="C24" s="85" t="s">
        <v>8</v>
      </c>
      <c r="D24" s="25">
        <v>120</v>
      </c>
      <c r="E24" s="25">
        <v>80</v>
      </c>
      <c r="F24" s="25">
        <f t="shared" si="0"/>
        <v>9600</v>
      </c>
    </row>
    <row r="25" spans="1:6" x14ac:dyDescent="0.25">
      <c r="A25" s="15" t="s">
        <v>542</v>
      </c>
      <c r="B25" s="82" t="s">
        <v>543</v>
      </c>
      <c r="C25" s="86" t="s">
        <v>8</v>
      </c>
      <c r="D25" s="25">
        <v>24</v>
      </c>
      <c r="E25" s="25">
        <v>10</v>
      </c>
      <c r="F25" s="25">
        <f t="shared" si="0"/>
        <v>240</v>
      </c>
    </row>
    <row r="26" spans="1:6" x14ac:dyDescent="0.25">
      <c r="A26" s="21" t="s">
        <v>544</v>
      </c>
      <c r="B26" s="82" t="s">
        <v>545</v>
      </c>
      <c r="C26" s="23" t="s">
        <v>8</v>
      </c>
      <c r="D26" s="25">
        <v>24</v>
      </c>
      <c r="E26" s="25">
        <v>10</v>
      </c>
      <c r="F26" s="25">
        <f t="shared" si="0"/>
        <v>240</v>
      </c>
    </row>
    <row r="27" spans="1:6" ht="39" thickBot="1" x14ac:dyDescent="0.3">
      <c r="A27" s="21" t="s">
        <v>546</v>
      </c>
      <c r="B27" s="82" t="s">
        <v>547</v>
      </c>
      <c r="C27" s="23" t="s">
        <v>90</v>
      </c>
      <c r="D27" s="25">
        <v>24</v>
      </c>
      <c r="E27" s="25">
        <v>130</v>
      </c>
      <c r="F27" s="25">
        <f t="shared" si="0"/>
        <v>3120</v>
      </c>
    </row>
    <row r="28" spans="1:6" ht="17.25" customHeight="1" thickBot="1" x14ac:dyDescent="0.3">
      <c r="A28" s="102" t="s">
        <v>548</v>
      </c>
      <c r="B28" s="103"/>
      <c r="C28" s="103"/>
      <c r="D28" s="103"/>
      <c r="E28" s="104"/>
      <c r="F28" s="87">
        <f>SUM(F18:F27)</f>
        <v>23390</v>
      </c>
    </row>
    <row r="29" spans="1:6" ht="15.75" x14ac:dyDescent="0.25">
      <c r="A29" s="93" t="s">
        <v>12</v>
      </c>
      <c r="B29" s="94"/>
      <c r="C29" s="11"/>
      <c r="D29" s="12"/>
      <c r="E29" s="13"/>
      <c r="F29" s="14"/>
    </row>
    <row r="30" spans="1:6" x14ac:dyDescent="0.25">
      <c r="A30" s="15"/>
      <c r="B30" s="16" t="s">
        <v>13</v>
      </c>
      <c r="C30" s="17"/>
      <c r="D30" s="18"/>
      <c r="E30" s="19"/>
      <c r="F30" s="20"/>
    </row>
    <row r="31" spans="1:6" ht="89.25" x14ac:dyDescent="0.25">
      <c r="A31" s="21"/>
      <c r="B31" s="30" t="s">
        <v>552</v>
      </c>
      <c r="C31" s="23" t="s">
        <v>62</v>
      </c>
      <c r="D31" s="25"/>
      <c r="E31" s="25"/>
      <c r="F31" s="25"/>
    </row>
    <row r="32" spans="1:6" ht="26.25" customHeight="1" x14ac:dyDescent="0.25">
      <c r="A32" s="21" t="s">
        <v>14</v>
      </c>
      <c r="B32" s="82" t="s">
        <v>15</v>
      </c>
      <c r="C32" s="23" t="s">
        <v>2</v>
      </c>
      <c r="D32" s="25">
        <v>1</v>
      </c>
      <c r="E32" s="25">
        <v>4500</v>
      </c>
      <c r="F32" s="25">
        <f>E32*D32</f>
        <v>4500</v>
      </c>
    </row>
    <row r="33" spans="1:6" ht="15" customHeight="1" x14ac:dyDescent="0.25">
      <c r="A33" s="21" t="s">
        <v>16</v>
      </c>
      <c r="B33" s="28" t="s">
        <v>17</v>
      </c>
      <c r="C33" s="23" t="s">
        <v>2</v>
      </c>
      <c r="D33" s="25">
        <v>7</v>
      </c>
      <c r="E33" s="25">
        <v>3500</v>
      </c>
      <c r="F33" s="25">
        <f>E33*D33</f>
        <v>24500</v>
      </c>
    </row>
    <row r="34" spans="1:6" x14ac:dyDescent="0.25">
      <c r="A34" s="21" t="s">
        <v>18</v>
      </c>
      <c r="B34" s="29" t="s">
        <v>19</v>
      </c>
      <c r="C34" s="23" t="s">
        <v>2</v>
      </c>
      <c r="D34" s="25">
        <v>1</v>
      </c>
      <c r="E34" s="25">
        <v>1500</v>
      </c>
      <c r="F34" s="25">
        <f>E34*D34</f>
        <v>1500</v>
      </c>
    </row>
    <row r="35" spans="1:6" ht="102.75" customHeight="1" x14ac:dyDescent="0.25">
      <c r="A35" s="21" t="s">
        <v>20</v>
      </c>
      <c r="B35" s="30" t="s">
        <v>21</v>
      </c>
      <c r="C35" s="23" t="s">
        <v>2</v>
      </c>
      <c r="D35" s="25">
        <v>1</v>
      </c>
      <c r="E35" s="25">
        <v>7500</v>
      </c>
      <c r="F35" s="25">
        <f>E35*D35</f>
        <v>7500</v>
      </c>
    </row>
    <row r="36" spans="1:6" ht="25.5" x14ac:dyDescent="0.25">
      <c r="A36" s="31" t="s">
        <v>22</v>
      </c>
      <c r="B36" s="22" t="s">
        <v>23</v>
      </c>
      <c r="C36" s="32" t="s">
        <v>2</v>
      </c>
      <c r="D36" s="25">
        <v>8</v>
      </c>
      <c r="E36" s="25">
        <v>300</v>
      </c>
      <c r="F36" s="25">
        <f t="shared" ref="F36:F54" si="1">E36*D36</f>
        <v>2400</v>
      </c>
    </row>
    <row r="37" spans="1:6" x14ac:dyDescent="0.25">
      <c r="A37" s="31" t="s">
        <v>24</v>
      </c>
      <c r="B37" s="22" t="s">
        <v>25</v>
      </c>
      <c r="C37" s="32" t="s">
        <v>2</v>
      </c>
      <c r="D37" s="25">
        <v>6</v>
      </c>
      <c r="E37" s="25">
        <v>550</v>
      </c>
      <c r="F37" s="25">
        <f t="shared" si="1"/>
        <v>3300</v>
      </c>
    </row>
    <row r="38" spans="1:6" x14ac:dyDescent="0.25">
      <c r="A38" s="31" t="s">
        <v>26</v>
      </c>
      <c r="B38" s="22" t="s">
        <v>27</v>
      </c>
      <c r="C38" s="32" t="s">
        <v>2</v>
      </c>
      <c r="D38" s="25">
        <v>2</v>
      </c>
      <c r="E38" s="25">
        <v>550</v>
      </c>
      <c r="F38" s="25">
        <f>E38*D38</f>
        <v>1100</v>
      </c>
    </row>
    <row r="39" spans="1:6" ht="25.5" x14ac:dyDescent="0.25">
      <c r="A39" s="31" t="s">
        <v>28</v>
      </c>
      <c r="B39" s="22" t="s">
        <v>29</v>
      </c>
      <c r="C39" s="32" t="s">
        <v>2</v>
      </c>
      <c r="D39" s="25">
        <v>1</v>
      </c>
      <c r="E39" s="25">
        <v>350</v>
      </c>
      <c r="F39" s="25">
        <f t="shared" si="1"/>
        <v>350</v>
      </c>
    </row>
    <row r="40" spans="1:6" ht="25.5" x14ac:dyDescent="0.25">
      <c r="A40" s="31" t="s">
        <v>30</v>
      </c>
      <c r="B40" s="22" t="s">
        <v>31</v>
      </c>
      <c r="C40" s="32" t="s">
        <v>2</v>
      </c>
      <c r="D40" s="25">
        <v>1</v>
      </c>
      <c r="E40" s="25">
        <v>450</v>
      </c>
      <c r="F40" s="25">
        <f t="shared" si="1"/>
        <v>450</v>
      </c>
    </row>
    <row r="41" spans="1:6" ht="24.75" x14ac:dyDescent="0.25">
      <c r="A41" s="33" t="s">
        <v>32</v>
      </c>
      <c r="B41" s="34" t="s">
        <v>33</v>
      </c>
      <c r="C41" s="35" t="s">
        <v>2</v>
      </c>
      <c r="D41" s="25">
        <v>8</v>
      </c>
      <c r="E41" s="25">
        <v>300</v>
      </c>
      <c r="F41" s="25">
        <f t="shared" si="1"/>
        <v>2400</v>
      </c>
    </row>
    <row r="42" spans="1:6" ht="15" customHeight="1" x14ac:dyDescent="0.25">
      <c r="A42" s="31" t="s">
        <v>34</v>
      </c>
      <c r="B42" s="22" t="s">
        <v>35</v>
      </c>
      <c r="C42" s="32" t="s">
        <v>2</v>
      </c>
      <c r="D42" s="25">
        <v>7</v>
      </c>
      <c r="E42" s="25">
        <v>270</v>
      </c>
      <c r="F42" s="25">
        <f t="shared" si="1"/>
        <v>1890</v>
      </c>
    </row>
    <row r="43" spans="1:6" ht="24.75" x14ac:dyDescent="0.25">
      <c r="A43" s="31" t="s">
        <v>36</v>
      </c>
      <c r="B43" s="22" t="s">
        <v>37</v>
      </c>
      <c r="C43" s="32" t="s">
        <v>2</v>
      </c>
      <c r="D43" s="25">
        <v>1</v>
      </c>
      <c r="E43" s="25">
        <v>1200</v>
      </c>
      <c r="F43" s="25">
        <f t="shared" si="1"/>
        <v>1200</v>
      </c>
    </row>
    <row r="44" spans="1:6" ht="25.5" x14ac:dyDescent="0.25">
      <c r="A44" s="31" t="s">
        <v>38</v>
      </c>
      <c r="B44" s="22" t="s">
        <v>39</v>
      </c>
      <c r="C44" s="32" t="s">
        <v>2</v>
      </c>
      <c r="D44" s="25">
        <v>7</v>
      </c>
      <c r="E44" s="25">
        <v>300</v>
      </c>
      <c r="F44" s="25">
        <f t="shared" si="1"/>
        <v>2100</v>
      </c>
    </row>
    <row r="45" spans="1:6" ht="15" customHeight="1" x14ac:dyDescent="0.25">
      <c r="A45" s="31" t="s">
        <v>40</v>
      </c>
      <c r="B45" s="22" t="s">
        <v>41</v>
      </c>
      <c r="C45" s="32" t="s">
        <v>2</v>
      </c>
      <c r="D45" s="25">
        <v>1</v>
      </c>
      <c r="E45" s="25">
        <v>150</v>
      </c>
      <c r="F45" s="25">
        <f t="shared" si="1"/>
        <v>150</v>
      </c>
    </row>
    <row r="46" spans="1:6" x14ac:dyDescent="0.25">
      <c r="A46" s="31" t="s">
        <v>42</v>
      </c>
      <c r="B46" s="22" t="s">
        <v>43</v>
      </c>
      <c r="C46" s="32" t="s">
        <v>2</v>
      </c>
      <c r="D46" s="25">
        <v>8</v>
      </c>
      <c r="E46" s="25">
        <v>80</v>
      </c>
      <c r="F46" s="25">
        <f t="shared" si="1"/>
        <v>640</v>
      </c>
    </row>
    <row r="47" spans="1:6" ht="21.75" customHeight="1" x14ac:dyDescent="0.25">
      <c r="A47" s="31" t="s">
        <v>44</v>
      </c>
      <c r="B47" s="22" t="s">
        <v>45</v>
      </c>
      <c r="C47" s="32" t="s">
        <v>2</v>
      </c>
      <c r="D47" s="25">
        <v>1</v>
      </c>
      <c r="E47" s="25">
        <v>100</v>
      </c>
      <c r="F47" s="25">
        <f t="shared" si="1"/>
        <v>100</v>
      </c>
    </row>
    <row r="48" spans="1:6" ht="15" customHeight="1" x14ac:dyDescent="0.25">
      <c r="A48" s="31" t="s">
        <v>46</v>
      </c>
      <c r="B48" s="22" t="s">
        <v>47</v>
      </c>
      <c r="C48" s="32" t="s">
        <v>2</v>
      </c>
      <c r="D48" s="25">
        <v>7</v>
      </c>
      <c r="E48" s="25">
        <v>250</v>
      </c>
      <c r="F48" s="25">
        <f t="shared" si="1"/>
        <v>1750</v>
      </c>
    </row>
    <row r="49" spans="1:6" ht="15" customHeight="1" x14ac:dyDescent="0.25">
      <c r="A49" s="31" t="s">
        <v>48</v>
      </c>
      <c r="B49" s="22" t="s">
        <v>49</v>
      </c>
      <c r="C49" s="32" t="s">
        <v>2</v>
      </c>
      <c r="D49" s="25">
        <v>3</v>
      </c>
      <c r="E49" s="25">
        <v>50</v>
      </c>
      <c r="F49" s="25">
        <f t="shared" si="1"/>
        <v>150</v>
      </c>
    </row>
    <row r="50" spans="1:6" x14ac:dyDescent="0.25">
      <c r="A50" s="31" t="s">
        <v>50</v>
      </c>
      <c r="B50" s="22" t="s">
        <v>51</v>
      </c>
      <c r="C50" s="32" t="s">
        <v>2</v>
      </c>
      <c r="D50" s="25">
        <v>3</v>
      </c>
      <c r="E50" s="25">
        <v>50</v>
      </c>
      <c r="F50" s="25">
        <f t="shared" si="1"/>
        <v>150</v>
      </c>
    </row>
    <row r="51" spans="1:6" x14ac:dyDescent="0.25">
      <c r="A51" s="31" t="s">
        <v>52</v>
      </c>
      <c r="B51" s="22" t="s">
        <v>53</v>
      </c>
      <c r="C51" s="32" t="s">
        <v>2</v>
      </c>
      <c r="D51" s="25">
        <v>1</v>
      </c>
      <c r="E51" s="25">
        <v>150</v>
      </c>
      <c r="F51" s="25">
        <f t="shared" si="1"/>
        <v>150</v>
      </c>
    </row>
    <row r="52" spans="1:6" x14ac:dyDescent="0.25">
      <c r="A52" s="31" t="s">
        <v>54</v>
      </c>
      <c r="B52" s="22" t="s">
        <v>55</v>
      </c>
      <c r="C52" s="32" t="s">
        <v>2</v>
      </c>
      <c r="D52" s="25">
        <v>1</v>
      </c>
      <c r="E52" s="25">
        <v>50</v>
      </c>
      <c r="F52" s="25">
        <f t="shared" si="1"/>
        <v>50</v>
      </c>
    </row>
    <row r="53" spans="1:6" ht="25.5" x14ac:dyDescent="0.25">
      <c r="A53" s="31" t="s">
        <v>56</v>
      </c>
      <c r="B53" s="22" t="s">
        <v>57</v>
      </c>
      <c r="C53" s="32" t="s">
        <v>58</v>
      </c>
      <c r="D53" s="25">
        <v>1</v>
      </c>
      <c r="E53" s="25">
        <v>2500</v>
      </c>
      <c r="F53" s="25">
        <f t="shared" si="1"/>
        <v>2500</v>
      </c>
    </row>
    <row r="54" spans="1:6" ht="38.25" x14ac:dyDescent="0.25">
      <c r="A54" s="31" t="s">
        <v>59</v>
      </c>
      <c r="B54" s="30" t="s">
        <v>60</v>
      </c>
      <c r="C54" s="32" t="s">
        <v>58</v>
      </c>
      <c r="D54" s="25">
        <v>1</v>
      </c>
      <c r="E54" s="25">
        <v>1500</v>
      </c>
      <c r="F54" s="25">
        <f t="shared" si="1"/>
        <v>1500</v>
      </c>
    </row>
    <row r="55" spans="1:6" ht="15.75" thickBot="1" x14ac:dyDescent="0.3">
      <c r="A55" s="95" t="s">
        <v>61</v>
      </c>
      <c r="B55" s="96"/>
      <c r="C55" s="96"/>
      <c r="D55" s="96"/>
      <c r="E55" s="97"/>
      <c r="F55" s="36">
        <f>SUM(F32:F54)</f>
        <v>60330</v>
      </c>
    </row>
    <row r="56" spans="1:6" ht="15.75" x14ac:dyDescent="0.25">
      <c r="A56" s="37"/>
      <c r="B56" s="38" t="s">
        <v>63</v>
      </c>
      <c r="C56" s="39"/>
      <c r="D56" s="40"/>
      <c r="E56" s="41"/>
      <c r="F56" s="42"/>
    </row>
    <row r="57" spans="1:6" ht="16.5" customHeight="1" x14ac:dyDescent="0.25">
      <c r="A57" s="21" t="s">
        <v>64</v>
      </c>
      <c r="B57" s="30" t="s">
        <v>65</v>
      </c>
      <c r="C57" s="43" t="s">
        <v>58</v>
      </c>
      <c r="D57" s="25">
        <v>1</v>
      </c>
      <c r="E57" s="25">
        <v>1750</v>
      </c>
      <c r="F57" s="25">
        <f>E57*D57</f>
        <v>1750</v>
      </c>
    </row>
    <row r="58" spans="1:6" x14ac:dyDescent="0.25">
      <c r="A58" s="21" t="s">
        <v>66</v>
      </c>
      <c r="B58" s="29" t="s">
        <v>67</v>
      </c>
      <c r="C58" s="23" t="s">
        <v>58</v>
      </c>
      <c r="D58" s="25">
        <v>1</v>
      </c>
      <c r="E58" s="25">
        <v>950</v>
      </c>
      <c r="F58" s="25">
        <f>E58*D58</f>
        <v>950</v>
      </c>
    </row>
    <row r="59" spans="1:6" x14ac:dyDescent="0.25">
      <c r="A59" s="21" t="s">
        <v>68</v>
      </c>
      <c r="B59" s="29"/>
      <c r="C59" s="23"/>
      <c r="D59" s="24"/>
      <c r="E59" s="25"/>
      <c r="F59" s="26"/>
    </row>
    <row r="60" spans="1:6" ht="15.75" thickBot="1" x14ac:dyDescent="0.3">
      <c r="A60" s="105" t="s">
        <v>69</v>
      </c>
      <c r="B60" s="106"/>
      <c r="C60" s="106"/>
      <c r="D60" s="106"/>
      <c r="E60" s="107"/>
      <c r="F60" s="46">
        <f>SUM(F57:F59)</f>
        <v>2700</v>
      </c>
    </row>
    <row r="61" spans="1:6" ht="15.75" x14ac:dyDescent="0.25">
      <c r="A61" s="93" t="s">
        <v>488</v>
      </c>
      <c r="B61" s="94"/>
      <c r="C61" s="11"/>
      <c r="D61" s="12"/>
      <c r="E61" s="13"/>
      <c r="F61" s="14"/>
    </row>
    <row r="62" spans="1:6" x14ac:dyDescent="0.25">
      <c r="A62" s="21"/>
      <c r="B62" s="30" t="s">
        <v>341</v>
      </c>
      <c r="C62" s="43"/>
      <c r="D62" s="44"/>
      <c r="E62" s="45"/>
      <c r="F62" s="26"/>
    </row>
    <row r="63" spans="1:6" ht="25.5" x14ac:dyDescent="0.25">
      <c r="A63" s="21"/>
      <c r="B63" s="30" t="s">
        <v>342</v>
      </c>
      <c r="C63" s="43" t="s">
        <v>137</v>
      </c>
      <c r="D63" s="44"/>
      <c r="E63" s="45"/>
      <c r="F63" s="26"/>
    </row>
    <row r="64" spans="1:6" ht="25.5" x14ac:dyDescent="0.25">
      <c r="A64" s="21"/>
      <c r="B64" s="30" t="s">
        <v>344</v>
      </c>
      <c r="C64" s="43" t="s">
        <v>137</v>
      </c>
      <c r="D64" s="44"/>
      <c r="E64" s="45"/>
      <c r="F64" s="26"/>
    </row>
    <row r="65" spans="1:6" ht="25.5" x14ac:dyDescent="0.25">
      <c r="A65" s="21"/>
      <c r="B65" s="30" t="s">
        <v>345</v>
      </c>
      <c r="C65" s="43" t="s">
        <v>137</v>
      </c>
      <c r="D65" s="44"/>
      <c r="E65" s="45"/>
      <c r="F65" s="26"/>
    </row>
    <row r="66" spans="1:6" x14ac:dyDescent="0.25">
      <c r="A66" s="21"/>
      <c r="B66" s="30" t="s">
        <v>346</v>
      </c>
      <c r="C66" s="43" t="s">
        <v>137</v>
      </c>
      <c r="D66" s="44"/>
      <c r="E66" s="45"/>
      <c r="F66" s="26"/>
    </row>
    <row r="67" spans="1:6" ht="38.25" x14ac:dyDescent="0.25">
      <c r="A67" s="21" t="s">
        <v>347</v>
      </c>
      <c r="B67" s="30" t="s">
        <v>348</v>
      </c>
      <c r="C67" s="43" t="s">
        <v>228</v>
      </c>
      <c r="D67" s="25">
        <v>10</v>
      </c>
      <c r="E67" s="25">
        <v>67</v>
      </c>
      <c r="F67" s="25">
        <v>670</v>
      </c>
    </row>
    <row r="68" spans="1:6" ht="38.25" x14ac:dyDescent="0.25">
      <c r="A68" s="21" t="s">
        <v>349</v>
      </c>
      <c r="B68" s="30" t="s">
        <v>350</v>
      </c>
      <c r="C68" s="43" t="s">
        <v>228</v>
      </c>
      <c r="D68" s="25">
        <v>10</v>
      </c>
      <c r="E68" s="25">
        <v>79</v>
      </c>
      <c r="F68" s="25">
        <v>790</v>
      </c>
    </row>
    <row r="69" spans="1:6" ht="38.25" x14ac:dyDescent="0.25">
      <c r="A69" s="21" t="s">
        <v>351</v>
      </c>
      <c r="B69" s="30" t="s">
        <v>352</v>
      </c>
      <c r="C69" s="43" t="s">
        <v>228</v>
      </c>
      <c r="D69" s="25">
        <v>20</v>
      </c>
      <c r="E69" s="25">
        <v>100</v>
      </c>
      <c r="F69" s="25">
        <v>2000</v>
      </c>
    </row>
    <row r="70" spans="1:6" ht="38.25" x14ac:dyDescent="0.25">
      <c r="A70" s="21" t="s">
        <v>353</v>
      </c>
      <c r="B70" s="30" t="s">
        <v>354</v>
      </c>
      <c r="C70" s="43" t="s">
        <v>228</v>
      </c>
      <c r="D70" s="25">
        <v>10</v>
      </c>
      <c r="E70" s="25">
        <v>115</v>
      </c>
      <c r="F70" s="25">
        <v>1150</v>
      </c>
    </row>
    <row r="71" spans="1:6" ht="38.25" x14ac:dyDescent="0.25">
      <c r="A71" s="21" t="s">
        <v>355</v>
      </c>
      <c r="B71" s="30" t="s">
        <v>356</v>
      </c>
      <c r="C71" s="43" t="s">
        <v>228</v>
      </c>
      <c r="D71" s="25">
        <v>15</v>
      </c>
      <c r="E71" s="25">
        <v>128</v>
      </c>
      <c r="F71" s="25">
        <v>1920</v>
      </c>
    </row>
    <row r="72" spans="1:6" ht="38.25" x14ac:dyDescent="0.25">
      <c r="A72" s="21" t="s">
        <v>357</v>
      </c>
      <c r="B72" s="30" t="s">
        <v>358</v>
      </c>
      <c r="C72" s="43" t="s">
        <v>228</v>
      </c>
      <c r="D72" s="25">
        <v>50</v>
      </c>
      <c r="E72" s="25">
        <v>160</v>
      </c>
      <c r="F72" s="25">
        <v>8000</v>
      </c>
    </row>
    <row r="73" spans="1:6" ht="25.5" x14ac:dyDescent="0.25">
      <c r="A73" s="21" t="s">
        <v>359</v>
      </c>
      <c r="B73" s="30" t="s">
        <v>360</v>
      </c>
      <c r="C73" s="43" t="s">
        <v>228</v>
      </c>
      <c r="D73" s="25">
        <v>15</v>
      </c>
      <c r="E73" s="25">
        <v>79</v>
      </c>
      <c r="F73" s="25">
        <v>1185</v>
      </c>
    </row>
    <row r="74" spans="1:6" ht="25.5" x14ac:dyDescent="0.25">
      <c r="A74" s="21" t="s">
        <v>361</v>
      </c>
      <c r="B74" s="30" t="s">
        <v>362</v>
      </c>
      <c r="C74" s="43" t="s">
        <v>228</v>
      </c>
      <c r="D74" s="25">
        <v>10</v>
      </c>
      <c r="E74" s="25">
        <v>90</v>
      </c>
      <c r="F74" s="25">
        <v>900</v>
      </c>
    </row>
    <row r="75" spans="1:6" ht="25.5" x14ac:dyDescent="0.25">
      <c r="A75" s="21" t="s">
        <v>363</v>
      </c>
      <c r="B75" s="30" t="s">
        <v>364</v>
      </c>
      <c r="C75" s="43" t="s">
        <v>228</v>
      </c>
      <c r="D75" s="25">
        <v>50</v>
      </c>
      <c r="E75" s="25">
        <v>100</v>
      </c>
      <c r="F75" s="25">
        <v>5000</v>
      </c>
    </row>
    <row r="76" spans="1:6" ht="15.75" customHeight="1" x14ac:dyDescent="0.25">
      <c r="A76" s="21" t="s">
        <v>365</v>
      </c>
      <c r="B76" s="30" t="s">
        <v>366</v>
      </c>
      <c r="C76" s="43"/>
      <c r="D76" s="25"/>
      <c r="E76" s="25"/>
      <c r="F76" s="25"/>
    </row>
    <row r="77" spans="1:6" x14ac:dyDescent="0.25">
      <c r="A77" s="21" t="s">
        <v>367</v>
      </c>
      <c r="B77" s="30" t="s">
        <v>368</v>
      </c>
      <c r="C77" s="43" t="s">
        <v>236</v>
      </c>
      <c r="D77" s="25">
        <v>5</v>
      </c>
      <c r="E77" s="25">
        <v>145</v>
      </c>
      <c r="F77" s="25">
        <v>725</v>
      </c>
    </row>
    <row r="78" spans="1:6" x14ac:dyDescent="0.25">
      <c r="A78" s="21" t="s">
        <v>369</v>
      </c>
      <c r="B78" s="30" t="s">
        <v>370</v>
      </c>
      <c r="C78" s="43" t="s">
        <v>236</v>
      </c>
      <c r="D78" s="25">
        <v>5</v>
      </c>
      <c r="E78" s="25">
        <v>157</v>
      </c>
      <c r="F78" s="25">
        <v>785</v>
      </c>
    </row>
    <row r="79" spans="1:6" x14ac:dyDescent="0.25">
      <c r="A79" s="21" t="s">
        <v>371</v>
      </c>
      <c r="B79" s="30" t="s">
        <v>372</v>
      </c>
      <c r="C79" s="43" t="s">
        <v>236</v>
      </c>
      <c r="D79" s="25">
        <v>5</v>
      </c>
      <c r="E79" s="25">
        <v>229</v>
      </c>
      <c r="F79" s="25">
        <v>1145</v>
      </c>
    </row>
    <row r="80" spans="1:6" x14ac:dyDescent="0.25">
      <c r="A80" s="21" t="s">
        <v>373</v>
      </c>
      <c r="B80" s="30" t="s">
        <v>374</v>
      </c>
      <c r="C80" s="43" t="s">
        <v>236</v>
      </c>
      <c r="D80" s="25">
        <v>1</v>
      </c>
      <c r="E80" s="25">
        <v>314</v>
      </c>
      <c r="F80" s="25">
        <v>314</v>
      </c>
    </row>
    <row r="81" spans="1:6" x14ac:dyDescent="0.25">
      <c r="A81" s="21" t="s">
        <v>375</v>
      </c>
      <c r="B81" s="30" t="s">
        <v>376</v>
      </c>
      <c r="C81" s="43" t="s">
        <v>236</v>
      </c>
      <c r="D81" s="25">
        <v>1</v>
      </c>
      <c r="E81" s="25">
        <v>450</v>
      </c>
      <c r="F81" s="25">
        <v>450</v>
      </c>
    </row>
    <row r="82" spans="1:6" ht="25.5" x14ac:dyDescent="0.25">
      <c r="A82" s="21" t="s">
        <v>377</v>
      </c>
      <c r="B82" s="30" t="s">
        <v>378</v>
      </c>
      <c r="C82" s="43" t="s">
        <v>228</v>
      </c>
      <c r="D82" s="25">
        <v>20</v>
      </c>
      <c r="E82" s="25">
        <v>103</v>
      </c>
      <c r="F82" s="25">
        <v>2060</v>
      </c>
    </row>
    <row r="83" spans="1:6" ht="25.5" x14ac:dyDescent="0.25">
      <c r="A83" s="21" t="s">
        <v>379</v>
      </c>
      <c r="B83" s="30" t="s">
        <v>380</v>
      </c>
      <c r="C83" s="43" t="s">
        <v>228</v>
      </c>
      <c r="D83" s="25">
        <v>30</v>
      </c>
      <c r="E83" s="25">
        <v>136</v>
      </c>
      <c r="F83" s="25">
        <v>4080</v>
      </c>
    </row>
    <row r="84" spans="1:6" ht="25.5" x14ac:dyDescent="0.25">
      <c r="A84" s="21" t="s">
        <v>381</v>
      </c>
      <c r="B84" s="30" t="s">
        <v>382</v>
      </c>
      <c r="C84" s="43" t="s">
        <v>137</v>
      </c>
      <c r="D84" s="25"/>
      <c r="E84" s="25"/>
      <c r="F84" s="25"/>
    </row>
    <row r="85" spans="1:6" ht="25.5" x14ac:dyDescent="0.25">
      <c r="A85" s="21" t="s">
        <v>383</v>
      </c>
      <c r="B85" s="30" t="s">
        <v>384</v>
      </c>
      <c r="C85" s="43" t="s">
        <v>228</v>
      </c>
      <c r="D85" s="25">
        <v>15</v>
      </c>
      <c r="E85" s="25">
        <v>86</v>
      </c>
      <c r="F85" s="25">
        <v>1290</v>
      </c>
    </row>
    <row r="86" spans="1:6" ht="25.5" x14ac:dyDescent="0.25">
      <c r="A86" s="21" t="s">
        <v>385</v>
      </c>
      <c r="B86" s="30" t="s">
        <v>386</v>
      </c>
      <c r="C86" s="43" t="s">
        <v>228</v>
      </c>
      <c r="D86" s="25">
        <v>15</v>
      </c>
      <c r="E86" s="25">
        <v>105</v>
      </c>
      <c r="F86" s="25">
        <v>1575</v>
      </c>
    </row>
    <row r="87" spans="1:6" ht="38.25" x14ac:dyDescent="0.25">
      <c r="A87" s="21"/>
      <c r="B87" s="30" t="s">
        <v>387</v>
      </c>
      <c r="C87" s="43" t="s">
        <v>137</v>
      </c>
      <c r="D87" s="25"/>
      <c r="E87" s="25"/>
      <c r="F87" s="25"/>
    </row>
    <row r="88" spans="1:6" ht="25.5" x14ac:dyDescent="0.25">
      <c r="A88" s="21" t="s">
        <v>388</v>
      </c>
      <c r="B88" s="30" t="s">
        <v>389</v>
      </c>
      <c r="C88" s="43" t="s">
        <v>236</v>
      </c>
      <c r="D88" s="25">
        <v>10</v>
      </c>
      <c r="E88" s="25">
        <v>74</v>
      </c>
      <c r="F88" s="25">
        <v>740</v>
      </c>
    </row>
    <row r="89" spans="1:6" ht="25.5" x14ac:dyDescent="0.25">
      <c r="A89" s="21" t="s">
        <v>390</v>
      </c>
      <c r="B89" s="30" t="s">
        <v>391</v>
      </c>
      <c r="C89" s="43" t="s">
        <v>236</v>
      </c>
      <c r="D89" s="25">
        <v>10</v>
      </c>
      <c r="E89" s="25">
        <v>198</v>
      </c>
      <c r="F89" s="25">
        <v>1980</v>
      </c>
    </row>
    <row r="90" spans="1:6" x14ac:dyDescent="0.25">
      <c r="A90" s="21" t="s">
        <v>392</v>
      </c>
      <c r="B90" s="30" t="s">
        <v>393</v>
      </c>
      <c r="C90" s="43" t="s">
        <v>236</v>
      </c>
      <c r="D90" s="25">
        <v>2</v>
      </c>
      <c r="E90" s="25">
        <v>1000</v>
      </c>
      <c r="F90" s="25">
        <v>2000</v>
      </c>
    </row>
    <row r="91" spans="1:6" x14ac:dyDescent="0.25">
      <c r="A91" s="21" t="s">
        <v>394</v>
      </c>
      <c r="B91" s="30" t="s">
        <v>395</v>
      </c>
      <c r="C91" s="43" t="s">
        <v>236</v>
      </c>
      <c r="D91" s="25">
        <v>5</v>
      </c>
      <c r="E91" s="25">
        <v>265</v>
      </c>
      <c r="F91" s="25">
        <v>1325</v>
      </c>
    </row>
    <row r="92" spans="1:6" x14ac:dyDescent="0.25">
      <c r="A92" s="21" t="s">
        <v>396</v>
      </c>
      <c r="B92" s="30" t="s">
        <v>397</v>
      </c>
      <c r="C92" s="43" t="s">
        <v>236</v>
      </c>
      <c r="D92" s="25">
        <v>5</v>
      </c>
      <c r="E92" s="25">
        <v>260</v>
      </c>
      <c r="F92" s="25">
        <v>1300</v>
      </c>
    </row>
    <row r="93" spans="1:6" x14ac:dyDescent="0.25">
      <c r="A93" s="21" t="s">
        <v>398</v>
      </c>
      <c r="B93" s="30" t="s">
        <v>399</v>
      </c>
      <c r="C93" s="43" t="s">
        <v>236</v>
      </c>
      <c r="D93" s="25">
        <v>5</v>
      </c>
      <c r="E93" s="25">
        <v>260</v>
      </c>
      <c r="F93" s="25">
        <v>1300</v>
      </c>
    </row>
    <row r="94" spans="1:6" x14ac:dyDescent="0.25">
      <c r="A94" s="21" t="s">
        <v>400</v>
      </c>
      <c r="B94" s="30" t="s">
        <v>401</v>
      </c>
      <c r="C94" s="43" t="s">
        <v>236</v>
      </c>
      <c r="D94" s="25">
        <v>10</v>
      </c>
      <c r="E94" s="25">
        <v>240</v>
      </c>
      <c r="F94" s="25">
        <v>2400</v>
      </c>
    </row>
    <row r="95" spans="1:6" x14ac:dyDescent="0.25">
      <c r="A95" s="21" t="s">
        <v>402</v>
      </c>
      <c r="B95" s="30" t="s">
        <v>403</v>
      </c>
      <c r="C95" s="43" t="s">
        <v>236</v>
      </c>
      <c r="D95" s="25">
        <v>7</v>
      </c>
      <c r="E95" s="25">
        <v>750</v>
      </c>
      <c r="F95" s="25">
        <v>5250</v>
      </c>
    </row>
    <row r="96" spans="1:6" ht="25.5" x14ac:dyDescent="0.25">
      <c r="A96" s="21" t="s">
        <v>404</v>
      </c>
      <c r="B96" s="30" t="s">
        <v>405</v>
      </c>
      <c r="C96" s="43" t="s">
        <v>236</v>
      </c>
      <c r="D96" s="25">
        <v>6</v>
      </c>
      <c r="E96" s="25">
        <v>940</v>
      </c>
      <c r="F96" s="25">
        <v>5640</v>
      </c>
    </row>
    <row r="97" spans="1:6" ht="25.5" x14ac:dyDescent="0.25">
      <c r="A97" s="21" t="s">
        <v>406</v>
      </c>
      <c r="B97" s="30" t="s">
        <v>407</v>
      </c>
      <c r="C97" s="43" t="s">
        <v>236</v>
      </c>
      <c r="D97" s="25">
        <v>1</v>
      </c>
      <c r="E97" s="25">
        <v>2700</v>
      </c>
      <c r="F97" s="25">
        <v>2700</v>
      </c>
    </row>
    <row r="98" spans="1:6" ht="89.25" x14ac:dyDescent="0.25">
      <c r="A98" s="21"/>
      <c r="B98" s="30" t="s">
        <v>408</v>
      </c>
      <c r="C98" s="43" t="s">
        <v>137</v>
      </c>
      <c r="D98" s="25"/>
      <c r="E98" s="25"/>
      <c r="F98" s="25"/>
    </row>
    <row r="99" spans="1:6" ht="25.5" x14ac:dyDescent="0.25">
      <c r="A99" s="21" t="s">
        <v>409</v>
      </c>
      <c r="B99" s="30" t="s">
        <v>410</v>
      </c>
      <c r="C99" s="43" t="s">
        <v>236</v>
      </c>
      <c r="D99" s="25">
        <v>1</v>
      </c>
      <c r="E99" s="25">
        <v>600</v>
      </c>
      <c r="F99" s="25">
        <v>600</v>
      </c>
    </row>
    <row r="100" spans="1:6" x14ac:dyDescent="0.25">
      <c r="A100" s="21" t="s">
        <v>411</v>
      </c>
      <c r="B100" s="30" t="s">
        <v>412</v>
      </c>
      <c r="C100" s="43" t="s">
        <v>236</v>
      </c>
      <c r="D100" s="25">
        <v>6</v>
      </c>
      <c r="E100" s="25">
        <v>600</v>
      </c>
      <c r="F100" s="25">
        <v>3600</v>
      </c>
    </row>
    <row r="101" spans="1:6" x14ac:dyDescent="0.25">
      <c r="A101" s="21" t="s">
        <v>413</v>
      </c>
      <c r="B101" s="30" t="s">
        <v>414</v>
      </c>
      <c r="C101" s="43" t="s">
        <v>236</v>
      </c>
      <c r="D101" s="25">
        <v>1</v>
      </c>
      <c r="E101" s="25">
        <v>970</v>
      </c>
      <c r="F101" s="25">
        <v>970</v>
      </c>
    </row>
    <row r="102" spans="1:6" ht="25.5" x14ac:dyDescent="0.25">
      <c r="A102" s="21" t="s">
        <v>415</v>
      </c>
      <c r="B102" s="30" t="s">
        <v>416</v>
      </c>
      <c r="C102" s="43" t="s">
        <v>236</v>
      </c>
      <c r="D102" s="25">
        <v>6</v>
      </c>
      <c r="E102" s="25">
        <v>2070</v>
      </c>
      <c r="F102" s="25">
        <v>12420</v>
      </c>
    </row>
    <row r="103" spans="1:6" ht="25.5" x14ac:dyDescent="0.25">
      <c r="A103" s="21" t="s">
        <v>417</v>
      </c>
      <c r="B103" s="30" t="s">
        <v>418</v>
      </c>
      <c r="C103" s="43" t="s">
        <v>236</v>
      </c>
      <c r="D103" s="25">
        <v>1</v>
      </c>
      <c r="E103" s="25">
        <v>1380</v>
      </c>
      <c r="F103" s="25">
        <v>1380</v>
      </c>
    </row>
    <row r="104" spans="1:6" ht="51" x14ac:dyDescent="0.25">
      <c r="A104" s="21"/>
      <c r="B104" s="88" t="s">
        <v>561</v>
      </c>
      <c r="C104" s="43" t="s">
        <v>137</v>
      </c>
      <c r="D104" s="25"/>
      <c r="E104" s="25"/>
      <c r="F104" s="25"/>
    </row>
    <row r="105" spans="1:6" ht="38.25" x14ac:dyDescent="0.25">
      <c r="A105" s="21" t="s">
        <v>419</v>
      </c>
      <c r="B105" s="30" t="s">
        <v>420</v>
      </c>
      <c r="C105" s="43" t="s">
        <v>215</v>
      </c>
      <c r="D105" s="25">
        <v>8</v>
      </c>
      <c r="E105" s="25">
        <v>1700</v>
      </c>
      <c r="F105" s="25">
        <v>13600</v>
      </c>
    </row>
    <row r="106" spans="1:6" x14ac:dyDescent="0.25">
      <c r="A106" s="21" t="s">
        <v>421</v>
      </c>
      <c r="B106" s="30" t="s">
        <v>422</v>
      </c>
      <c r="C106" s="43" t="s">
        <v>215</v>
      </c>
      <c r="D106" s="25">
        <v>1</v>
      </c>
      <c r="E106" s="25">
        <v>800</v>
      </c>
      <c r="F106" s="25">
        <v>800</v>
      </c>
    </row>
    <row r="107" spans="1:6" ht="51" x14ac:dyDescent="0.25">
      <c r="A107" s="21" t="s">
        <v>423</v>
      </c>
      <c r="B107" s="30" t="s">
        <v>424</v>
      </c>
      <c r="C107" s="43" t="s">
        <v>215</v>
      </c>
      <c r="D107" s="25">
        <v>7</v>
      </c>
      <c r="E107" s="25">
        <v>1820</v>
      </c>
      <c r="F107" s="25">
        <v>12740</v>
      </c>
    </row>
    <row r="108" spans="1:6" ht="25.5" x14ac:dyDescent="0.25">
      <c r="A108" s="21" t="s">
        <v>425</v>
      </c>
      <c r="B108" s="30" t="s">
        <v>426</v>
      </c>
      <c r="C108" s="43" t="s">
        <v>228</v>
      </c>
      <c r="D108" s="25">
        <v>50</v>
      </c>
      <c r="E108" s="25">
        <v>280</v>
      </c>
      <c r="F108" s="25">
        <v>14000</v>
      </c>
    </row>
    <row r="109" spans="1:6" x14ac:dyDescent="0.25">
      <c r="A109" s="21" t="s">
        <v>427</v>
      </c>
      <c r="B109" s="30" t="s">
        <v>428</v>
      </c>
      <c r="C109" s="43" t="s">
        <v>236</v>
      </c>
      <c r="D109" s="25">
        <v>25</v>
      </c>
      <c r="E109" s="25">
        <v>220</v>
      </c>
      <c r="F109" s="25">
        <v>5500</v>
      </c>
    </row>
    <row r="110" spans="1:6" x14ac:dyDescent="0.25">
      <c r="A110" s="21" t="s">
        <v>429</v>
      </c>
      <c r="B110" s="30" t="s">
        <v>430</v>
      </c>
      <c r="C110" s="43" t="s">
        <v>236</v>
      </c>
      <c r="D110" s="25">
        <v>5</v>
      </c>
      <c r="E110" s="25">
        <v>250</v>
      </c>
      <c r="F110" s="25">
        <v>1250</v>
      </c>
    </row>
    <row r="111" spans="1:6" x14ac:dyDescent="0.25">
      <c r="A111" s="21" t="s">
        <v>431</v>
      </c>
      <c r="B111" s="30" t="s">
        <v>432</v>
      </c>
      <c r="C111" s="43" t="s">
        <v>236</v>
      </c>
      <c r="D111" s="25">
        <v>5</v>
      </c>
      <c r="E111" s="25">
        <v>162</v>
      </c>
      <c r="F111" s="25">
        <v>810</v>
      </c>
    </row>
    <row r="112" spans="1:6" ht="38.25" x14ac:dyDescent="0.25">
      <c r="A112" s="21" t="s">
        <v>433</v>
      </c>
      <c r="B112" s="30" t="s">
        <v>434</v>
      </c>
      <c r="C112" s="43" t="s">
        <v>236</v>
      </c>
      <c r="D112" s="25">
        <v>5</v>
      </c>
      <c r="E112" s="25">
        <v>930</v>
      </c>
      <c r="F112" s="25">
        <v>4650</v>
      </c>
    </row>
    <row r="113" spans="1:6" ht="25.5" x14ac:dyDescent="0.25">
      <c r="A113" s="21" t="s">
        <v>435</v>
      </c>
      <c r="B113" s="30" t="s">
        <v>436</v>
      </c>
      <c r="C113" s="43" t="s">
        <v>228</v>
      </c>
      <c r="D113" s="25">
        <v>10</v>
      </c>
      <c r="E113" s="25">
        <v>152</v>
      </c>
      <c r="F113" s="25">
        <v>1520</v>
      </c>
    </row>
    <row r="114" spans="1:6" ht="25.5" x14ac:dyDescent="0.25">
      <c r="A114" s="21" t="s">
        <v>437</v>
      </c>
      <c r="B114" s="30" t="s">
        <v>438</v>
      </c>
      <c r="C114" s="43" t="s">
        <v>228</v>
      </c>
      <c r="D114" s="25">
        <v>35</v>
      </c>
      <c r="E114" s="25">
        <v>200</v>
      </c>
      <c r="F114" s="25">
        <v>7000</v>
      </c>
    </row>
    <row r="115" spans="1:6" ht="38.25" x14ac:dyDescent="0.25">
      <c r="A115" s="21" t="s">
        <v>439</v>
      </c>
      <c r="B115" s="30" t="s">
        <v>440</v>
      </c>
      <c r="C115" s="43" t="s">
        <v>236</v>
      </c>
      <c r="D115" s="25">
        <v>3</v>
      </c>
      <c r="E115" s="25">
        <v>2400</v>
      </c>
      <c r="F115" s="25">
        <v>7200</v>
      </c>
    </row>
    <row r="116" spans="1:6" ht="38.25" x14ac:dyDescent="0.25">
      <c r="A116" s="21" t="s">
        <v>441</v>
      </c>
      <c r="B116" s="30" t="s">
        <v>442</v>
      </c>
      <c r="C116" s="43" t="s">
        <v>236</v>
      </c>
      <c r="D116" s="25">
        <v>1</v>
      </c>
      <c r="E116" s="25">
        <v>3200</v>
      </c>
      <c r="F116" s="25">
        <v>3200</v>
      </c>
    </row>
    <row r="117" spans="1:6" ht="38.25" x14ac:dyDescent="0.25">
      <c r="A117" s="21" t="s">
        <v>443</v>
      </c>
      <c r="B117" s="30" t="s">
        <v>444</v>
      </c>
      <c r="C117" s="43" t="s">
        <v>215</v>
      </c>
      <c r="D117" s="25">
        <v>1</v>
      </c>
      <c r="E117" s="25">
        <v>710</v>
      </c>
      <c r="F117" s="25">
        <v>710</v>
      </c>
    </row>
    <row r="118" spans="1:6" x14ac:dyDescent="0.25">
      <c r="A118" s="21" t="s">
        <v>445</v>
      </c>
      <c r="B118" s="30" t="s">
        <v>446</v>
      </c>
      <c r="C118" s="43" t="s">
        <v>236</v>
      </c>
      <c r="D118" s="25">
        <v>1</v>
      </c>
      <c r="E118" s="25">
        <v>18</v>
      </c>
      <c r="F118" s="25">
        <v>18</v>
      </c>
    </row>
    <row r="119" spans="1:6" ht="15.75" thickBot="1" x14ac:dyDescent="0.3">
      <c r="A119" s="100" t="s">
        <v>493</v>
      </c>
      <c r="B119" s="100"/>
      <c r="C119" s="100"/>
      <c r="D119" s="100"/>
      <c r="E119" s="100"/>
      <c r="F119" s="36">
        <f>SUM(F62:F118)</f>
        <v>150642</v>
      </c>
    </row>
    <row r="120" spans="1:6" ht="15.75" x14ac:dyDescent="0.25">
      <c r="A120" s="111" t="s">
        <v>187</v>
      </c>
      <c r="B120" s="112" t="s">
        <v>133</v>
      </c>
      <c r="C120" s="69" t="s">
        <v>6</v>
      </c>
      <c r="D120" s="70" t="s">
        <v>6</v>
      </c>
      <c r="E120" s="71" t="s">
        <v>6</v>
      </c>
      <c r="F120" s="70"/>
    </row>
    <row r="121" spans="1:6" ht="30" x14ac:dyDescent="0.25">
      <c r="A121" s="21" t="s">
        <v>134</v>
      </c>
      <c r="B121" s="30" t="s">
        <v>135</v>
      </c>
      <c r="C121" s="23" t="s">
        <v>9</v>
      </c>
      <c r="D121" s="25">
        <v>100</v>
      </c>
      <c r="E121" s="25">
        <v>41</v>
      </c>
      <c r="F121" s="25">
        <f t="shared" ref="F121:F147" si="2">MMULT(D121,E121)</f>
        <v>4100</v>
      </c>
    </row>
    <row r="122" spans="1:6" ht="135" x14ac:dyDescent="0.25">
      <c r="A122" s="21"/>
      <c r="B122" s="30" t="s">
        <v>136</v>
      </c>
      <c r="C122" s="23" t="s">
        <v>137</v>
      </c>
      <c r="D122" s="25"/>
      <c r="E122" s="25"/>
      <c r="F122" s="25"/>
    </row>
    <row r="123" spans="1:6" ht="75" x14ac:dyDescent="0.25">
      <c r="A123" s="21" t="s">
        <v>138</v>
      </c>
      <c r="B123" s="30" t="s">
        <v>139</v>
      </c>
      <c r="C123" s="23" t="s">
        <v>140</v>
      </c>
      <c r="D123" s="25">
        <v>45</v>
      </c>
      <c r="E123" s="25">
        <v>210</v>
      </c>
      <c r="F123" s="25">
        <f t="shared" si="2"/>
        <v>9450</v>
      </c>
    </row>
    <row r="124" spans="1:6" ht="60" x14ac:dyDescent="0.25">
      <c r="A124" s="21" t="s">
        <v>141</v>
      </c>
      <c r="B124" s="30" t="s">
        <v>142</v>
      </c>
      <c r="C124" s="23" t="s">
        <v>140</v>
      </c>
      <c r="D124" s="25">
        <v>20</v>
      </c>
      <c r="E124" s="25">
        <v>204</v>
      </c>
      <c r="F124" s="25">
        <f t="shared" si="2"/>
        <v>4080</v>
      </c>
    </row>
    <row r="125" spans="1:6" x14ac:dyDescent="0.25">
      <c r="A125" s="21" t="s">
        <v>143</v>
      </c>
      <c r="B125" s="30" t="s">
        <v>144</v>
      </c>
      <c r="C125" s="23" t="s">
        <v>2</v>
      </c>
      <c r="D125" s="25">
        <v>20</v>
      </c>
      <c r="E125" s="25">
        <v>45</v>
      </c>
      <c r="F125" s="25">
        <f t="shared" si="2"/>
        <v>900</v>
      </c>
    </row>
    <row r="126" spans="1:6" ht="60" x14ac:dyDescent="0.25">
      <c r="A126" s="21" t="s">
        <v>145</v>
      </c>
      <c r="B126" s="30" t="s">
        <v>146</v>
      </c>
      <c r="C126" s="23" t="s">
        <v>2</v>
      </c>
      <c r="D126" s="25">
        <v>1</v>
      </c>
      <c r="E126" s="25">
        <v>666</v>
      </c>
      <c r="F126" s="25">
        <f t="shared" si="2"/>
        <v>666</v>
      </c>
    </row>
    <row r="127" spans="1:6" ht="45" x14ac:dyDescent="0.25">
      <c r="A127" s="21" t="s">
        <v>147</v>
      </c>
      <c r="B127" s="30" t="s">
        <v>148</v>
      </c>
      <c r="C127" s="23" t="s">
        <v>140</v>
      </c>
      <c r="D127" s="25">
        <v>1</v>
      </c>
      <c r="E127" s="25">
        <v>282</v>
      </c>
      <c r="F127" s="25">
        <f t="shared" si="2"/>
        <v>282</v>
      </c>
    </row>
    <row r="128" spans="1:6" x14ac:dyDescent="0.25">
      <c r="A128" s="21" t="s">
        <v>149</v>
      </c>
      <c r="B128" s="30" t="s">
        <v>150</v>
      </c>
      <c r="C128" s="23" t="s">
        <v>2</v>
      </c>
      <c r="D128" s="25">
        <v>1</v>
      </c>
      <c r="E128" s="25">
        <v>97</v>
      </c>
      <c r="F128" s="25">
        <f t="shared" si="2"/>
        <v>97</v>
      </c>
    </row>
    <row r="129" spans="1:6" ht="60" x14ac:dyDescent="0.25">
      <c r="A129" s="21" t="s">
        <v>151</v>
      </c>
      <c r="B129" s="30" t="s">
        <v>152</v>
      </c>
      <c r="C129" s="23" t="s">
        <v>140</v>
      </c>
      <c r="D129" s="25">
        <v>1</v>
      </c>
      <c r="E129" s="25">
        <v>184</v>
      </c>
      <c r="F129" s="25">
        <f t="shared" si="2"/>
        <v>184</v>
      </c>
    </row>
    <row r="130" spans="1:6" ht="45" x14ac:dyDescent="0.25">
      <c r="A130" s="21" t="s">
        <v>153</v>
      </c>
      <c r="B130" s="30" t="s">
        <v>154</v>
      </c>
      <c r="C130" s="23" t="s">
        <v>140</v>
      </c>
      <c r="D130" s="25">
        <v>1</v>
      </c>
      <c r="E130" s="25">
        <v>234</v>
      </c>
      <c r="F130" s="25">
        <f t="shared" si="2"/>
        <v>234</v>
      </c>
    </row>
    <row r="131" spans="1:6" ht="30" x14ac:dyDescent="0.25">
      <c r="A131" s="21" t="s">
        <v>155</v>
      </c>
      <c r="B131" s="30" t="s">
        <v>156</v>
      </c>
      <c r="C131" s="23" t="s">
        <v>9</v>
      </c>
      <c r="D131" s="25">
        <v>350</v>
      </c>
      <c r="E131" s="25">
        <v>6.8</v>
      </c>
      <c r="F131" s="25">
        <f t="shared" si="2"/>
        <v>2380</v>
      </c>
    </row>
    <row r="132" spans="1:6" ht="45" x14ac:dyDescent="0.25">
      <c r="A132" s="21" t="s">
        <v>157</v>
      </c>
      <c r="B132" s="30" t="s">
        <v>158</v>
      </c>
      <c r="C132" s="23" t="s">
        <v>9</v>
      </c>
      <c r="D132" s="25">
        <v>50</v>
      </c>
      <c r="E132" s="25">
        <v>35</v>
      </c>
      <c r="F132" s="25">
        <f t="shared" si="2"/>
        <v>1750</v>
      </c>
    </row>
    <row r="133" spans="1:6" ht="45" x14ac:dyDescent="0.25">
      <c r="A133" s="21" t="s">
        <v>159</v>
      </c>
      <c r="B133" s="30" t="s">
        <v>160</v>
      </c>
      <c r="C133" s="23" t="s">
        <v>9</v>
      </c>
      <c r="D133" s="25">
        <v>600</v>
      </c>
      <c r="E133" s="25">
        <v>83</v>
      </c>
      <c r="F133" s="25">
        <f t="shared" si="2"/>
        <v>49800</v>
      </c>
    </row>
    <row r="134" spans="1:6" ht="30" x14ac:dyDescent="0.25">
      <c r="A134" s="21" t="s">
        <v>161</v>
      </c>
      <c r="B134" s="30" t="s">
        <v>162</v>
      </c>
      <c r="C134" s="23" t="s">
        <v>7</v>
      </c>
      <c r="D134" s="25">
        <v>1</v>
      </c>
      <c r="E134" s="25">
        <v>980</v>
      </c>
      <c r="F134" s="25">
        <f t="shared" si="2"/>
        <v>980</v>
      </c>
    </row>
    <row r="135" spans="1:6" ht="30" x14ac:dyDescent="0.25">
      <c r="A135" s="21" t="s">
        <v>163</v>
      </c>
      <c r="B135" s="30" t="s">
        <v>164</v>
      </c>
      <c r="C135" s="23" t="s">
        <v>2</v>
      </c>
      <c r="D135" s="25">
        <v>1</v>
      </c>
      <c r="E135" s="25">
        <v>250</v>
      </c>
      <c r="F135" s="25">
        <f t="shared" si="2"/>
        <v>250</v>
      </c>
    </row>
    <row r="136" spans="1:6" x14ac:dyDescent="0.25">
      <c r="A136" s="21" t="s">
        <v>165</v>
      </c>
      <c r="B136" s="30" t="s">
        <v>166</v>
      </c>
      <c r="C136" s="23" t="s">
        <v>2</v>
      </c>
      <c r="D136" s="25">
        <v>15</v>
      </c>
      <c r="E136" s="25">
        <v>52</v>
      </c>
      <c r="F136" s="25">
        <f t="shared" si="2"/>
        <v>780</v>
      </c>
    </row>
    <row r="137" spans="1:6" x14ac:dyDescent="0.25">
      <c r="A137" s="21" t="s">
        <v>167</v>
      </c>
      <c r="B137" s="30" t="s">
        <v>168</v>
      </c>
      <c r="C137" s="23" t="s">
        <v>2</v>
      </c>
      <c r="D137" s="25">
        <v>2</v>
      </c>
      <c r="E137" s="25">
        <v>140</v>
      </c>
      <c r="F137" s="25">
        <f t="shared" si="2"/>
        <v>280</v>
      </c>
    </row>
    <row r="138" spans="1:6" x14ac:dyDescent="0.25">
      <c r="A138" s="21" t="s">
        <v>169</v>
      </c>
      <c r="B138" s="30" t="s">
        <v>170</v>
      </c>
      <c r="C138" s="23" t="s">
        <v>2</v>
      </c>
      <c r="D138" s="25">
        <v>1</v>
      </c>
      <c r="E138" s="25">
        <v>400</v>
      </c>
      <c r="F138" s="25">
        <f t="shared" si="2"/>
        <v>400</v>
      </c>
    </row>
    <row r="139" spans="1:6" ht="30" x14ac:dyDescent="0.25">
      <c r="A139" s="21" t="s">
        <v>171</v>
      </c>
      <c r="B139" s="30" t="s">
        <v>172</v>
      </c>
      <c r="C139" s="23" t="s">
        <v>2</v>
      </c>
      <c r="D139" s="25">
        <v>1</v>
      </c>
      <c r="E139" s="25">
        <v>390</v>
      </c>
      <c r="F139" s="25">
        <f t="shared" si="2"/>
        <v>390</v>
      </c>
    </row>
    <row r="140" spans="1:6" x14ac:dyDescent="0.25">
      <c r="A140" s="21" t="s">
        <v>173</v>
      </c>
      <c r="B140" s="30" t="s">
        <v>174</v>
      </c>
      <c r="C140" s="23" t="s">
        <v>2</v>
      </c>
      <c r="D140" s="25">
        <v>1</v>
      </c>
      <c r="E140" s="25">
        <v>430</v>
      </c>
      <c r="F140" s="25">
        <f t="shared" si="2"/>
        <v>430</v>
      </c>
    </row>
    <row r="141" spans="1:6" x14ac:dyDescent="0.25">
      <c r="A141" s="21" t="s">
        <v>175</v>
      </c>
      <c r="B141" s="30" t="s">
        <v>176</v>
      </c>
      <c r="C141" s="23" t="s">
        <v>2</v>
      </c>
      <c r="D141" s="25">
        <v>9</v>
      </c>
      <c r="E141" s="25">
        <v>483</v>
      </c>
      <c r="F141" s="25">
        <f t="shared" si="2"/>
        <v>4347</v>
      </c>
    </row>
    <row r="142" spans="1:6" ht="30" x14ac:dyDescent="0.25">
      <c r="A142" s="21" t="s">
        <v>177</v>
      </c>
      <c r="B142" s="30" t="s">
        <v>178</v>
      </c>
      <c r="C142" s="23" t="s">
        <v>2</v>
      </c>
      <c r="D142" s="25">
        <v>9</v>
      </c>
      <c r="E142" s="25">
        <v>335</v>
      </c>
      <c r="F142" s="25">
        <f t="shared" si="2"/>
        <v>3015</v>
      </c>
    </row>
    <row r="143" spans="1:6" ht="60" x14ac:dyDescent="0.25">
      <c r="A143" s="21" t="s">
        <v>179</v>
      </c>
      <c r="B143" s="30" t="s">
        <v>180</v>
      </c>
      <c r="C143" s="23" t="s">
        <v>2</v>
      </c>
      <c r="D143" s="25">
        <v>1</v>
      </c>
      <c r="E143" s="25">
        <v>795</v>
      </c>
      <c r="F143" s="25">
        <f t="shared" si="2"/>
        <v>795</v>
      </c>
    </row>
    <row r="144" spans="1:6" ht="30" x14ac:dyDescent="0.25">
      <c r="A144" s="21"/>
      <c r="B144" s="30" t="s">
        <v>181</v>
      </c>
      <c r="C144" s="23" t="s">
        <v>137</v>
      </c>
      <c r="D144" s="25"/>
      <c r="E144" s="25"/>
      <c r="F144" s="25"/>
    </row>
    <row r="145" spans="1:6" ht="45" x14ac:dyDescent="0.25">
      <c r="A145" s="21" t="s">
        <v>182</v>
      </c>
      <c r="B145" s="30" t="s">
        <v>183</v>
      </c>
      <c r="C145" s="23" t="s">
        <v>2</v>
      </c>
      <c r="D145" s="25">
        <v>9</v>
      </c>
      <c r="E145" s="25">
        <v>429</v>
      </c>
      <c r="F145" s="25">
        <f t="shared" si="2"/>
        <v>3861</v>
      </c>
    </row>
    <row r="146" spans="1:6" ht="30" x14ac:dyDescent="0.25">
      <c r="A146" s="21" t="s">
        <v>184</v>
      </c>
      <c r="B146" s="30" t="s">
        <v>185</v>
      </c>
      <c r="C146" s="23" t="s">
        <v>2</v>
      </c>
      <c r="D146" s="25">
        <v>24</v>
      </c>
      <c r="E146" s="25">
        <v>462</v>
      </c>
      <c r="F146" s="25">
        <f t="shared" si="2"/>
        <v>11088</v>
      </c>
    </row>
    <row r="147" spans="1:6" ht="30" x14ac:dyDescent="0.25">
      <c r="A147" s="21" t="s">
        <v>186</v>
      </c>
      <c r="B147" s="91" t="s">
        <v>560</v>
      </c>
      <c r="C147" s="23" t="s">
        <v>9</v>
      </c>
      <c r="D147" s="25">
        <v>28</v>
      </c>
      <c r="E147" s="25">
        <v>110</v>
      </c>
      <c r="F147" s="25">
        <f t="shared" si="2"/>
        <v>3080</v>
      </c>
    </row>
    <row r="148" spans="1:6" ht="15.75" thickBot="1" x14ac:dyDescent="0.3">
      <c r="A148" s="105" t="s">
        <v>188</v>
      </c>
      <c r="B148" s="106"/>
      <c r="C148" s="106"/>
      <c r="D148" s="106"/>
      <c r="E148" s="107"/>
      <c r="F148" s="36">
        <v>103619</v>
      </c>
    </row>
    <row r="149" spans="1:6" ht="15.75" x14ac:dyDescent="0.25">
      <c r="A149" s="98" t="s">
        <v>70</v>
      </c>
      <c r="B149" s="99"/>
      <c r="C149" s="47"/>
      <c r="D149" s="48"/>
      <c r="E149" s="49"/>
      <c r="F149" s="50"/>
    </row>
    <row r="150" spans="1:6" x14ac:dyDescent="0.25">
      <c r="A150" s="21" t="s">
        <v>71</v>
      </c>
      <c r="B150" s="52" t="s">
        <v>72</v>
      </c>
      <c r="C150" s="23" t="s">
        <v>8</v>
      </c>
      <c r="D150" s="25">
        <v>100</v>
      </c>
      <c r="E150" s="25">
        <v>100</v>
      </c>
      <c r="F150" s="25">
        <f>E150*D150</f>
        <v>10000</v>
      </c>
    </row>
    <row r="151" spans="1:6" ht="25.5" x14ac:dyDescent="0.25">
      <c r="A151" s="21" t="s">
        <v>73</v>
      </c>
      <c r="B151" s="53" t="s">
        <v>74</v>
      </c>
      <c r="C151" s="23" t="s">
        <v>8</v>
      </c>
      <c r="D151" s="25">
        <v>10</v>
      </c>
      <c r="E151" s="25">
        <v>120</v>
      </c>
      <c r="F151" s="25">
        <f>E151*D151</f>
        <v>1200</v>
      </c>
    </row>
    <row r="152" spans="1:6" x14ac:dyDescent="0.25">
      <c r="A152" s="89" t="s">
        <v>75</v>
      </c>
      <c r="B152" s="53" t="s">
        <v>76</v>
      </c>
      <c r="C152" s="23" t="s">
        <v>8</v>
      </c>
      <c r="D152" s="25">
        <v>63</v>
      </c>
      <c r="E152" s="25">
        <v>70</v>
      </c>
      <c r="F152" s="25">
        <f>E152*D152</f>
        <v>4410</v>
      </c>
    </row>
    <row r="153" spans="1:6" ht="25.5" x14ac:dyDescent="0.25">
      <c r="A153" s="31" t="s">
        <v>553</v>
      </c>
      <c r="B153" s="60" t="s">
        <v>554</v>
      </c>
      <c r="C153" s="32" t="s">
        <v>8</v>
      </c>
      <c r="D153" s="25">
        <v>113</v>
      </c>
      <c r="E153" s="90">
        <v>120</v>
      </c>
      <c r="F153" s="25">
        <f>E153*D153</f>
        <v>13560</v>
      </c>
    </row>
    <row r="154" spans="1:6" ht="63.75" x14ac:dyDescent="0.25">
      <c r="A154" s="31" t="s">
        <v>555</v>
      </c>
      <c r="B154" s="60" t="s">
        <v>556</v>
      </c>
      <c r="C154" s="32" t="s">
        <v>8</v>
      </c>
      <c r="D154" s="25">
        <v>113</v>
      </c>
      <c r="E154" s="90">
        <v>120</v>
      </c>
      <c r="F154" s="25">
        <f>E154*D154</f>
        <v>13560</v>
      </c>
    </row>
    <row r="155" spans="1:6" ht="15.75" thickBot="1" x14ac:dyDescent="0.3">
      <c r="A155" s="108" t="s">
        <v>77</v>
      </c>
      <c r="B155" s="109"/>
      <c r="C155" s="109"/>
      <c r="D155" s="109"/>
      <c r="E155" s="110"/>
      <c r="F155" s="36">
        <f>SUM(F150:F154)</f>
        <v>42730</v>
      </c>
    </row>
    <row r="156" spans="1:6" ht="15.75" x14ac:dyDescent="0.25">
      <c r="A156" s="98" t="s">
        <v>78</v>
      </c>
      <c r="B156" s="99"/>
      <c r="C156" s="23"/>
      <c r="D156" s="24"/>
      <c r="E156" s="25"/>
      <c r="F156" s="26"/>
    </row>
    <row r="157" spans="1:6" x14ac:dyDescent="0.25">
      <c r="A157" s="51"/>
      <c r="B157" s="54" t="s">
        <v>79</v>
      </c>
      <c r="C157" s="23"/>
      <c r="D157" s="24"/>
      <c r="E157" s="25"/>
      <c r="F157" s="26"/>
    </row>
    <row r="158" spans="1:6" ht="38.25" x14ac:dyDescent="0.25">
      <c r="A158" s="21" t="s">
        <v>80</v>
      </c>
      <c r="B158" s="55" t="s">
        <v>81</v>
      </c>
      <c r="C158" s="23" t="s">
        <v>8</v>
      </c>
      <c r="D158" s="25">
        <v>15</v>
      </c>
      <c r="E158" s="25">
        <v>300</v>
      </c>
      <c r="F158" s="25">
        <f t="shared" ref="F158:F165" si="3">E158*D158</f>
        <v>4500</v>
      </c>
    </row>
    <row r="159" spans="1:6" ht="38.25" x14ac:dyDescent="0.25">
      <c r="A159" s="21" t="s">
        <v>82</v>
      </c>
      <c r="B159" s="55" t="s">
        <v>83</v>
      </c>
      <c r="C159" s="23" t="s">
        <v>8</v>
      </c>
      <c r="D159" s="25">
        <v>3.5</v>
      </c>
      <c r="E159" s="25">
        <v>300</v>
      </c>
      <c r="F159" s="25">
        <f t="shared" si="3"/>
        <v>1050</v>
      </c>
    </row>
    <row r="160" spans="1:6" ht="25.5" x14ac:dyDescent="0.25">
      <c r="A160" s="21" t="s">
        <v>84</v>
      </c>
      <c r="B160" s="55" t="s">
        <v>85</v>
      </c>
      <c r="C160" s="53" t="s">
        <v>8</v>
      </c>
      <c r="D160" s="25">
        <v>84</v>
      </c>
      <c r="E160" s="25">
        <v>400</v>
      </c>
      <c r="F160" s="25">
        <f t="shared" si="3"/>
        <v>33600</v>
      </c>
    </row>
    <row r="161" spans="1:6" ht="25.5" x14ac:dyDescent="0.25">
      <c r="A161" s="21" t="s">
        <v>86</v>
      </c>
      <c r="B161" s="55" t="s">
        <v>87</v>
      </c>
      <c r="C161" s="53" t="s">
        <v>8</v>
      </c>
      <c r="D161" s="25">
        <v>3</v>
      </c>
      <c r="E161" s="25">
        <v>400</v>
      </c>
      <c r="F161" s="25">
        <f t="shared" si="3"/>
        <v>1200</v>
      </c>
    </row>
    <row r="162" spans="1:6" x14ac:dyDescent="0.25">
      <c r="A162" s="21" t="s">
        <v>88</v>
      </c>
      <c r="B162" s="53" t="s">
        <v>89</v>
      </c>
      <c r="C162" s="53" t="s">
        <v>90</v>
      </c>
      <c r="D162" s="25">
        <v>5.5</v>
      </c>
      <c r="E162" s="25">
        <v>70</v>
      </c>
      <c r="F162" s="25">
        <f>E162*D162</f>
        <v>385</v>
      </c>
    </row>
    <row r="163" spans="1:6" ht="38.25" x14ac:dyDescent="0.25">
      <c r="A163" s="21" t="s">
        <v>91</v>
      </c>
      <c r="B163" s="53" t="s">
        <v>92</v>
      </c>
      <c r="C163" s="53" t="s">
        <v>90</v>
      </c>
      <c r="D163" s="25">
        <v>10</v>
      </c>
      <c r="E163" s="25">
        <v>45</v>
      </c>
      <c r="F163" s="25">
        <f t="shared" si="3"/>
        <v>450</v>
      </c>
    </row>
    <row r="164" spans="1:6" ht="25.5" x14ac:dyDescent="0.25">
      <c r="A164" s="21" t="s">
        <v>93</v>
      </c>
      <c r="B164" s="53" t="s">
        <v>94</v>
      </c>
      <c r="C164" s="53" t="s">
        <v>90</v>
      </c>
      <c r="D164" s="25">
        <v>8</v>
      </c>
      <c r="E164" s="25">
        <v>45</v>
      </c>
      <c r="F164" s="25">
        <f t="shared" si="3"/>
        <v>360</v>
      </c>
    </row>
    <row r="165" spans="1:6" ht="25.5" x14ac:dyDescent="0.25">
      <c r="A165" s="21" t="s">
        <v>95</v>
      </c>
      <c r="B165" s="53" t="s">
        <v>96</v>
      </c>
      <c r="C165" s="53" t="s">
        <v>90</v>
      </c>
      <c r="D165" s="25">
        <v>8</v>
      </c>
      <c r="E165" s="25">
        <v>80</v>
      </c>
      <c r="F165" s="25">
        <f t="shared" si="3"/>
        <v>640</v>
      </c>
    </row>
    <row r="166" spans="1:6" ht="15.75" thickBot="1" x14ac:dyDescent="0.3">
      <c r="A166" s="105" t="s">
        <v>97</v>
      </c>
      <c r="B166" s="106"/>
      <c r="C166" s="106"/>
      <c r="D166" s="106"/>
      <c r="E166" s="107"/>
      <c r="F166" s="36">
        <f>SUM(F158:F165)</f>
        <v>42185</v>
      </c>
    </row>
    <row r="167" spans="1:6" ht="15.75" x14ac:dyDescent="0.25">
      <c r="A167" s="98" t="s">
        <v>98</v>
      </c>
      <c r="B167" s="99"/>
      <c r="C167" s="47"/>
      <c r="D167" s="48"/>
      <c r="E167" s="49"/>
      <c r="F167" s="50"/>
    </row>
    <row r="168" spans="1:6" x14ac:dyDescent="0.25">
      <c r="A168" s="51"/>
      <c r="B168" s="54" t="s">
        <v>99</v>
      </c>
      <c r="C168" s="23"/>
      <c r="D168" s="24"/>
      <c r="E168" s="25"/>
      <c r="F168" s="26"/>
    </row>
    <row r="169" spans="1:6" ht="38.25" x14ac:dyDescent="0.25">
      <c r="A169" s="56" t="s">
        <v>100</v>
      </c>
      <c r="B169" s="53" t="s">
        <v>101</v>
      </c>
      <c r="C169" s="23" t="s">
        <v>8</v>
      </c>
      <c r="D169" s="25">
        <v>30</v>
      </c>
      <c r="E169" s="25">
        <v>70</v>
      </c>
      <c r="F169" s="25">
        <f>E169*D169</f>
        <v>2100</v>
      </c>
    </row>
    <row r="170" spans="1:6" ht="38.25" x14ac:dyDescent="0.25">
      <c r="A170" s="21" t="s">
        <v>102</v>
      </c>
      <c r="B170" s="57" t="s">
        <v>103</v>
      </c>
      <c r="C170" s="43" t="s">
        <v>8</v>
      </c>
      <c r="D170" s="25">
        <v>10</v>
      </c>
      <c r="E170" s="25">
        <v>25</v>
      </c>
      <c r="F170" s="25">
        <f>E170*D170</f>
        <v>250</v>
      </c>
    </row>
    <row r="171" spans="1:6" ht="15.75" thickBot="1" x14ac:dyDescent="0.3">
      <c r="A171" s="105" t="s">
        <v>104</v>
      </c>
      <c r="B171" s="106"/>
      <c r="C171" s="106"/>
      <c r="D171" s="106"/>
      <c r="E171" s="107"/>
      <c r="F171" s="36">
        <f>SUM(F169:F170)</f>
        <v>2350</v>
      </c>
    </row>
    <row r="172" spans="1:6" ht="15.75" x14ac:dyDescent="0.25">
      <c r="A172" s="98" t="s">
        <v>105</v>
      </c>
      <c r="B172" s="99"/>
      <c r="C172" s="47"/>
      <c r="D172" s="48"/>
      <c r="E172" s="49"/>
      <c r="F172" s="50"/>
    </row>
    <row r="173" spans="1:6" x14ac:dyDescent="0.25">
      <c r="A173" s="51"/>
      <c r="B173" s="54" t="s">
        <v>106</v>
      </c>
      <c r="C173" s="23"/>
      <c r="D173" s="24"/>
      <c r="E173" s="25"/>
      <c r="F173" s="26"/>
    </row>
    <row r="174" spans="1:6" ht="38.25" x14ac:dyDescent="0.25">
      <c r="A174" s="56" t="s">
        <v>107</v>
      </c>
      <c r="B174" s="58" t="s">
        <v>108</v>
      </c>
      <c r="C174" s="23" t="s">
        <v>2</v>
      </c>
      <c r="D174" s="25">
        <v>7</v>
      </c>
      <c r="E174" s="25">
        <v>1000</v>
      </c>
      <c r="F174" s="25">
        <f>E174*D174</f>
        <v>7000</v>
      </c>
    </row>
    <row r="175" spans="1:6" ht="38.25" x14ac:dyDescent="0.25">
      <c r="A175" s="56" t="s">
        <v>109</v>
      </c>
      <c r="B175" s="58" t="s">
        <v>110</v>
      </c>
      <c r="C175" s="43" t="s">
        <v>2</v>
      </c>
      <c r="D175" s="25">
        <v>1</v>
      </c>
      <c r="E175" s="25">
        <v>1500</v>
      </c>
      <c r="F175" s="25">
        <f>E175*D175</f>
        <v>1500</v>
      </c>
    </row>
    <row r="176" spans="1:6" ht="15.75" thickBot="1" x14ac:dyDescent="0.3">
      <c r="A176" s="105" t="s">
        <v>111</v>
      </c>
      <c r="B176" s="106"/>
      <c r="C176" s="106"/>
      <c r="D176" s="106"/>
      <c r="E176" s="107"/>
      <c r="F176" s="36">
        <f>SUM(F174:F175)</f>
        <v>8500</v>
      </c>
    </row>
    <row r="177" spans="1:6" ht="15.75" x14ac:dyDescent="0.25">
      <c r="A177" s="98" t="s">
        <v>216</v>
      </c>
      <c r="B177" s="99"/>
      <c r="C177" s="47"/>
      <c r="D177" s="48"/>
      <c r="E177" s="49"/>
      <c r="F177" s="50"/>
    </row>
    <row r="178" spans="1:6" x14ac:dyDescent="0.25">
      <c r="A178" s="51"/>
      <c r="B178" s="59" t="s">
        <v>112</v>
      </c>
      <c r="C178" s="23"/>
      <c r="D178" s="24"/>
      <c r="E178" s="25"/>
      <c r="F178" s="26"/>
    </row>
    <row r="179" spans="1:6" x14ac:dyDescent="0.25">
      <c r="A179" s="21" t="s">
        <v>211</v>
      </c>
      <c r="B179" s="60" t="s">
        <v>212</v>
      </c>
      <c r="C179" s="23" t="s">
        <v>137</v>
      </c>
      <c r="D179" s="24"/>
      <c r="E179" s="25"/>
      <c r="F179" s="26"/>
    </row>
    <row r="180" spans="1:6" x14ac:dyDescent="0.25">
      <c r="A180" s="21" t="s">
        <v>211</v>
      </c>
      <c r="B180" s="60" t="s">
        <v>213</v>
      </c>
      <c r="C180" s="23" t="s">
        <v>137</v>
      </c>
      <c r="D180" s="24"/>
      <c r="E180" s="25"/>
      <c r="F180" s="26"/>
    </row>
    <row r="181" spans="1:6" x14ac:dyDescent="0.25">
      <c r="A181" s="21" t="s">
        <v>211</v>
      </c>
      <c r="B181" s="60" t="s">
        <v>214</v>
      </c>
      <c r="C181" s="23" t="s">
        <v>137</v>
      </c>
      <c r="D181" s="24"/>
      <c r="E181" s="25"/>
      <c r="F181" s="26"/>
    </row>
    <row r="182" spans="1:6" ht="102" x14ac:dyDescent="0.25">
      <c r="A182" s="21" t="s">
        <v>211</v>
      </c>
      <c r="B182" s="60" t="s">
        <v>113</v>
      </c>
      <c r="C182" s="23" t="s">
        <v>8</v>
      </c>
      <c r="D182" s="25">
        <v>30</v>
      </c>
      <c r="E182" s="25">
        <v>2500</v>
      </c>
      <c r="F182" s="25">
        <f>E182*D182</f>
        <v>75000</v>
      </c>
    </row>
    <row r="183" spans="1:6" ht="15.75" thickBot="1" x14ac:dyDescent="0.3">
      <c r="A183" s="127" t="s">
        <v>516</v>
      </c>
      <c r="B183" s="128"/>
      <c r="C183" s="128"/>
      <c r="D183" s="128"/>
      <c r="E183" s="129"/>
      <c r="F183" s="36">
        <f>SUM(F182:F182)</f>
        <v>75000</v>
      </c>
    </row>
    <row r="184" spans="1:6" ht="15.75" x14ac:dyDescent="0.25">
      <c r="A184" s="98" t="s">
        <v>114</v>
      </c>
      <c r="B184" s="99"/>
      <c r="C184" s="23"/>
      <c r="D184" s="24"/>
      <c r="E184" s="25"/>
      <c r="F184" s="26"/>
    </row>
    <row r="185" spans="1:6" x14ac:dyDescent="0.25">
      <c r="A185" s="21"/>
      <c r="B185" s="54" t="s">
        <v>115</v>
      </c>
      <c r="C185" s="23"/>
      <c r="D185" s="24"/>
      <c r="E185" s="25"/>
      <c r="F185" s="26"/>
    </row>
    <row r="186" spans="1:6" ht="38.25" x14ac:dyDescent="0.25">
      <c r="A186" s="21" t="s">
        <v>116</v>
      </c>
      <c r="B186" s="52" t="s">
        <v>117</v>
      </c>
      <c r="C186" s="61" t="s">
        <v>8</v>
      </c>
      <c r="D186" s="25">
        <v>17</v>
      </c>
      <c r="E186" s="25">
        <v>200</v>
      </c>
      <c r="F186" s="25">
        <f t="shared" ref="F186:F194" si="4">E186*D186</f>
        <v>3400</v>
      </c>
    </row>
    <row r="187" spans="1:6" ht="25.5" x14ac:dyDescent="0.25">
      <c r="A187" s="21" t="s">
        <v>118</v>
      </c>
      <c r="B187" s="63" t="s">
        <v>119</v>
      </c>
      <c r="C187" s="61" t="s">
        <v>2</v>
      </c>
      <c r="D187" s="25">
        <v>2</v>
      </c>
      <c r="E187" s="25">
        <v>250</v>
      </c>
      <c r="F187" s="25">
        <f t="shared" si="4"/>
        <v>500</v>
      </c>
    </row>
    <row r="188" spans="1:6" ht="25.5" x14ac:dyDescent="0.25">
      <c r="A188" s="21" t="s">
        <v>120</v>
      </c>
      <c r="B188" s="63" t="s">
        <v>121</v>
      </c>
      <c r="C188" s="61" t="s">
        <v>2</v>
      </c>
      <c r="D188" s="25">
        <v>6</v>
      </c>
      <c r="E188" s="25">
        <v>250</v>
      </c>
      <c r="F188" s="25">
        <f t="shared" si="4"/>
        <v>1500</v>
      </c>
    </row>
    <row r="189" spans="1:6" ht="77.25" thickBot="1" x14ac:dyDescent="0.3">
      <c r="A189" s="21" t="s">
        <v>122</v>
      </c>
      <c r="B189" s="64" t="s">
        <v>123</v>
      </c>
      <c r="C189" s="64" t="s">
        <v>8</v>
      </c>
      <c r="D189" s="25">
        <v>63</v>
      </c>
      <c r="E189" s="25">
        <v>1000</v>
      </c>
      <c r="F189" s="25">
        <f t="shared" si="4"/>
        <v>63000</v>
      </c>
    </row>
    <row r="190" spans="1:6" ht="39" thickBot="1" x14ac:dyDescent="0.3">
      <c r="A190" s="21" t="s">
        <v>124</v>
      </c>
      <c r="B190" s="65" t="s">
        <v>125</v>
      </c>
      <c r="C190" s="64" t="s">
        <v>8</v>
      </c>
      <c r="D190" s="25">
        <v>10</v>
      </c>
      <c r="E190" s="25">
        <v>700</v>
      </c>
      <c r="F190" s="25">
        <f t="shared" si="4"/>
        <v>7000</v>
      </c>
    </row>
    <row r="191" spans="1:6" ht="39" thickBot="1" x14ac:dyDescent="0.3">
      <c r="A191" s="21" t="s">
        <v>126</v>
      </c>
      <c r="B191" s="64" t="s">
        <v>127</v>
      </c>
      <c r="C191" s="61" t="s">
        <v>8</v>
      </c>
      <c r="D191" s="25">
        <v>14</v>
      </c>
      <c r="E191" s="25">
        <v>800</v>
      </c>
      <c r="F191" s="25">
        <f>E191*D191</f>
        <v>11200</v>
      </c>
    </row>
    <row r="192" spans="1:6" x14ac:dyDescent="0.25">
      <c r="A192" s="66" t="s">
        <v>128</v>
      </c>
      <c r="B192" s="67" t="s">
        <v>129</v>
      </c>
      <c r="C192" s="68" t="s">
        <v>8</v>
      </c>
      <c r="D192" s="25">
        <v>14</v>
      </c>
      <c r="E192" s="25">
        <v>800</v>
      </c>
      <c r="F192" s="25">
        <f>E192*D192</f>
        <v>11200</v>
      </c>
    </row>
    <row r="193" spans="1:6" ht="51.75" thickBot="1" x14ac:dyDescent="0.3">
      <c r="A193" s="21" t="s">
        <v>126</v>
      </c>
      <c r="B193" s="64" t="s">
        <v>130</v>
      </c>
      <c r="C193" s="61" t="s">
        <v>2</v>
      </c>
      <c r="D193" s="25">
        <v>7</v>
      </c>
      <c r="E193" s="25">
        <v>1000</v>
      </c>
      <c r="F193" s="25">
        <f>E193*D193</f>
        <v>7000</v>
      </c>
    </row>
    <row r="194" spans="1:6" x14ac:dyDescent="0.25">
      <c r="A194" s="21" t="s">
        <v>128</v>
      </c>
      <c r="B194" s="52" t="s">
        <v>131</v>
      </c>
      <c r="C194" s="61" t="s">
        <v>8</v>
      </c>
      <c r="D194" s="25">
        <v>14</v>
      </c>
      <c r="E194" s="25">
        <v>200</v>
      </c>
      <c r="F194" s="25">
        <f t="shared" si="4"/>
        <v>2800</v>
      </c>
    </row>
    <row r="195" spans="1:6" ht="15.75" thickBot="1" x14ac:dyDescent="0.3">
      <c r="A195" s="100" t="s">
        <v>132</v>
      </c>
      <c r="B195" s="100"/>
      <c r="C195" s="100"/>
      <c r="D195" s="100"/>
      <c r="E195" s="100"/>
      <c r="F195" s="36">
        <f>SUM(F186:F194)</f>
        <v>107600</v>
      </c>
    </row>
    <row r="196" spans="1:6" ht="15.75" x14ac:dyDescent="0.25">
      <c r="A196" s="98" t="s">
        <v>244</v>
      </c>
      <c r="B196" s="99"/>
      <c r="C196" s="23"/>
      <c r="D196" s="24"/>
      <c r="E196" s="25"/>
      <c r="F196" s="26"/>
    </row>
    <row r="197" spans="1:6" ht="39" thickBot="1" x14ac:dyDescent="0.3">
      <c r="A197" s="21"/>
      <c r="B197" s="64" t="s">
        <v>245</v>
      </c>
      <c r="C197" s="61" t="s">
        <v>137</v>
      </c>
      <c r="D197" s="62"/>
      <c r="E197" s="25"/>
      <c r="F197" s="26"/>
    </row>
    <row r="198" spans="1:6" ht="26.25" thickBot="1" x14ac:dyDescent="0.3">
      <c r="A198" s="21"/>
      <c r="B198" s="64" t="s">
        <v>246</v>
      </c>
      <c r="C198" s="61" t="s">
        <v>137</v>
      </c>
      <c r="D198" s="62"/>
      <c r="E198" s="25"/>
      <c r="F198" s="26"/>
    </row>
    <row r="199" spans="1:6" ht="141" thickBot="1" x14ac:dyDescent="0.3">
      <c r="A199" s="21"/>
      <c r="B199" s="64" t="s">
        <v>217</v>
      </c>
      <c r="C199" s="61" t="s">
        <v>137</v>
      </c>
      <c r="D199" s="62"/>
      <c r="E199" s="25"/>
      <c r="F199" s="26"/>
    </row>
    <row r="200" spans="1:6" ht="15.75" thickBot="1" x14ac:dyDescent="0.3">
      <c r="A200" s="21" t="s">
        <v>289</v>
      </c>
      <c r="B200" s="64" t="s">
        <v>218</v>
      </c>
      <c r="C200" s="61" t="s">
        <v>219</v>
      </c>
      <c r="D200" s="25">
        <v>4</v>
      </c>
      <c r="E200" s="25">
        <v>357</v>
      </c>
      <c r="F200" s="25">
        <f t="shared" ref="F200:F222" si="5">E200*D200</f>
        <v>1428</v>
      </c>
    </row>
    <row r="201" spans="1:6" ht="15.75" thickBot="1" x14ac:dyDescent="0.3">
      <c r="A201" s="21" t="s">
        <v>290</v>
      </c>
      <c r="B201" s="64" t="s">
        <v>220</v>
      </c>
      <c r="C201" s="61" t="s">
        <v>219</v>
      </c>
      <c r="D201" s="25">
        <v>10</v>
      </c>
      <c r="E201" s="25">
        <v>357</v>
      </c>
      <c r="F201" s="25">
        <f t="shared" si="5"/>
        <v>3570</v>
      </c>
    </row>
    <row r="202" spans="1:6" ht="15.75" thickBot="1" x14ac:dyDescent="0.3">
      <c r="A202" s="21" t="s">
        <v>291</v>
      </c>
      <c r="B202" s="64" t="s">
        <v>221</v>
      </c>
      <c r="C202" s="61" t="s">
        <v>219</v>
      </c>
      <c r="D202" s="25">
        <v>5</v>
      </c>
      <c r="E202" s="25">
        <v>357</v>
      </c>
      <c r="F202" s="25">
        <f t="shared" si="5"/>
        <v>1785</v>
      </c>
    </row>
    <row r="203" spans="1:6" ht="15.75" thickBot="1" x14ac:dyDescent="0.3">
      <c r="A203" s="21" t="s">
        <v>292</v>
      </c>
      <c r="B203" s="64" t="s">
        <v>222</v>
      </c>
      <c r="C203" s="61" t="s">
        <v>219</v>
      </c>
      <c r="D203" s="25">
        <v>5</v>
      </c>
      <c r="E203" s="25">
        <v>357</v>
      </c>
      <c r="F203" s="25">
        <f t="shared" si="5"/>
        <v>1785</v>
      </c>
    </row>
    <row r="204" spans="1:6" ht="26.25" thickBot="1" x14ac:dyDescent="0.3">
      <c r="A204" s="21" t="s">
        <v>293</v>
      </c>
      <c r="B204" s="64" t="s">
        <v>223</v>
      </c>
      <c r="C204" s="61" t="s">
        <v>219</v>
      </c>
      <c r="D204" s="25">
        <v>4</v>
      </c>
      <c r="E204" s="25">
        <v>427</v>
      </c>
      <c r="F204" s="25">
        <f t="shared" si="5"/>
        <v>1708</v>
      </c>
    </row>
    <row r="205" spans="1:6" ht="15.75" thickBot="1" x14ac:dyDescent="0.3">
      <c r="A205" s="21" t="s">
        <v>294</v>
      </c>
      <c r="B205" s="64" t="s">
        <v>224</v>
      </c>
      <c r="C205" s="61" t="s">
        <v>219</v>
      </c>
      <c r="D205" s="25">
        <v>74</v>
      </c>
      <c r="E205" s="25">
        <v>357</v>
      </c>
      <c r="F205" s="25">
        <f t="shared" si="5"/>
        <v>26418</v>
      </c>
    </row>
    <row r="206" spans="1:6" ht="15.75" thickBot="1" x14ac:dyDescent="0.3">
      <c r="A206" s="21" t="s">
        <v>295</v>
      </c>
      <c r="B206" s="64" t="s">
        <v>225</v>
      </c>
      <c r="C206" s="61" t="s">
        <v>219</v>
      </c>
      <c r="D206" s="25">
        <v>10</v>
      </c>
      <c r="E206" s="25">
        <v>50</v>
      </c>
      <c r="F206" s="25">
        <f t="shared" si="5"/>
        <v>500</v>
      </c>
    </row>
    <row r="207" spans="1:6" ht="15.75" thickBot="1" x14ac:dyDescent="0.3">
      <c r="A207" s="21" t="s">
        <v>296</v>
      </c>
      <c r="B207" s="64" t="s">
        <v>226</v>
      </c>
      <c r="C207" s="61" t="s">
        <v>219</v>
      </c>
      <c r="D207" s="25">
        <v>4</v>
      </c>
      <c r="E207" s="25">
        <v>50</v>
      </c>
      <c r="F207" s="25">
        <f t="shared" si="5"/>
        <v>200</v>
      </c>
    </row>
    <row r="208" spans="1:6" ht="26.25" thickBot="1" x14ac:dyDescent="0.3">
      <c r="A208" s="21" t="s">
        <v>297</v>
      </c>
      <c r="B208" s="64" t="s">
        <v>227</v>
      </c>
      <c r="C208" s="61" t="s">
        <v>228</v>
      </c>
      <c r="D208" s="25">
        <v>10</v>
      </c>
      <c r="E208" s="25">
        <v>290.08999999999997</v>
      </c>
      <c r="F208" s="25">
        <f t="shared" si="5"/>
        <v>2900.8999999999996</v>
      </c>
    </row>
    <row r="209" spans="1:6" ht="26.25" thickBot="1" x14ac:dyDescent="0.3">
      <c r="A209" s="21" t="s">
        <v>298</v>
      </c>
      <c r="B209" s="64" t="s">
        <v>229</v>
      </c>
      <c r="C209" s="61" t="s">
        <v>228</v>
      </c>
      <c r="D209" s="25">
        <v>20</v>
      </c>
      <c r="E209" s="25">
        <v>1005.31</v>
      </c>
      <c r="F209" s="25">
        <f t="shared" si="5"/>
        <v>20106.199999999997</v>
      </c>
    </row>
    <row r="210" spans="1:6" ht="26.25" thickBot="1" x14ac:dyDescent="0.3">
      <c r="A210" s="21" t="s">
        <v>299</v>
      </c>
      <c r="B210" s="64" t="s">
        <v>230</v>
      </c>
      <c r="C210" s="61" t="s">
        <v>228</v>
      </c>
      <c r="D210" s="25">
        <v>5</v>
      </c>
      <c r="E210" s="25">
        <v>298.05</v>
      </c>
      <c r="F210" s="25">
        <f t="shared" si="5"/>
        <v>1490.25</v>
      </c>
    </row>
    <row r="211" spans="1:6" ht="39" thickBot="1" x14ac:dyDescent="0.3">
      <c r="A211" s="21"/>
      <c r="B211" s="64" t="s">
        <v>231</v>
      </c>
      <c r="C211" s="61" t="s">
        <v>137</v>
      </c>
      <c r="D211" s="25"/>
      <c r="E211" s="25"/>
      <c r="F211" s="25"/>
    </row>
    <row r="212" spans="1:6" ht="15.75" thickBot="1" x14ac:dyDescent="0.3">
      <c r="A212" s="21" t="s">
        <v>300</v>
      </c>
      <c r="B212" s="64" t="s">
        <v>232</v>
      </c>
      <c r="C212" s="61" t="s">
        <v>219</v>
      </c>
      <c r="D212" s="25">
        <v>74</v>
      </c>
      <c r="E212" s="25">
        <v>175</v>
      </c>
      <c r="F212" s="25">
        <f t="shared" si="5"/>
        <v>12950</v>
      </c>
    </row>
    <row r="213" spans="1:6" ht="15.75" thickBot="1" x14ac:dyDescent="0.3">
      <c r="A213" s="21" t="s">
        <v>301</v>
      </c>
      <c r="B213" s="64" t="s">
        <v>233</v>
      </c>
      <c r="C213" s="61" t="s">
        <v>219</v>
      </c>
      <c r="D213" s="25">
        <v>10</v>
      </c>
      <c r="E213" s="25">
        <v>250</v>
      </c>
      <c r="F213" s="25">
        <f t="shared" si="5"/>
        <v>2500</v>
      </c>
    </row>
    <row r="214" spans="1:6" ht="51.75" thickBot="1" x14ac:dyDescent="0.3">
      <c r="A214" s="21"/>
      <c r="B214" s="64" t="s">
        <v>234</v>
      </c>
      <c r="C214" s="61" t="s">
        <v>137</v>
      </c>
      <c r="D214" s="25"/>
      <c r="E214" s="25"/>
      <c r="F214" s="25"/>
    </row>
    <row r="215" spans="1:6" ht="26.25" thickBot="1" x14ac:dyDescent="0.3">
      <c r="A215" s="21" t="s">
        <v>302</v>
      </c>
      <c r="B215" s="64" t="s">
        <v>235</v>
      </c>
      <c r="C215" s="61" t="s">
        <v>236</v>
      </c>
      <c r="D215" s="25">
        <v>3</v>
      </c>
      <c r="E215" s="25">
        <v>2160</v>
      </c>
      <c r="F215" s="25">
        <f t="shared" si="5"/>
        <v>6480</v>
      </c>
    </row>
    <row r="216" spans="1:6" ht="26.25" thickBot="1" x14ac:dyDescent="0.3">
      <c r="A216" s="21" t="s">
        <v>303</v>
      </c>
      <c r="B216" s="64" t="s">
        <v>237</v>
      </c>
      <c r="C216" s="61" t="s">
        <v>236</v>
      </c>
      <c r="D216" s="25">
        <v>1</v>
      </c>
      <c r="E216" s="25">
        <v>2555</v>
      </c>
      <c r="F216" s="25">
        <f t="shared" si="5"/>
        <v>2555</v>
      </c>
    </row>
    <row r="217" spans="1:6" ht="26.25" thickBot="1" x14ac:dyDescent="0.3">
      <c r="A217" s="21" t="s">
        <v>304</v>
      </c>
      <c r="B217" s="64" t="s">
        <v>238</v>
      </c>
      <c r="C217" s="61" t="s">
        <v>236</v>
      </c>
      <c r="D217" s="25">
        <v>1</v>
      </c>
      <c r="E217" s="25">
        <v>2065</v>
      </c>
      <c r="F217" s="25">
        <f t="shared" si="5"/>
        <v>2065</v>
      </c>
    </row>
    <row r="218" spans="1:6" ht="15.75" thickBot="1" x14ac:dyDescent="0.3">
      <c r="A218" s="21" t="s">
        <v>305</v>
      </c>
      <c r="B218" s="64" t="s">
        <v>239</v>
      </c>
      <c r="C218" s="61" t="s">
        <v>236</v>
      </c>
      <c r="D218" s="25">
        <v>1</v>
      </c>
      <c r="E218" s="25">
        <v>4135</v>
      </c>
      <c r="F218" s="25">
        <f t="shared" si="5"/>
        <v>4135</v>
      </c>
    </row>
    <row r="219" spans="1:6" ht="26.25" thickBot="1" x14ac:dyDescent="0.3">
      <c r="A219" s="21" t="s">
        <v>306</v>
      </c>
      <c r="B219" s="64" t="s">
        <v>240</v>
      </c>
      <c r="C219" s="61" t="s">
        <v>236</v>
      </c>
      <c r="D219" s="25">
        <v>1</v>
      </c>
      <c r="E219" s="25">
        <v>5675</v>
      </c>
      <c r="F219" s="25">
        <f t="shared" si="5"/>
        <v>5675</v>
      </c>
    </row>
    <row r="220" spans="1:6" ht="15.75" thickBot="1" x14ac:dyDescent="0.3">
      <c r="A220" s="21" t="s">
        <v>307</v>
      </c>
      <c r="B220" s="64" t="s">
        <v>241</v>
      </c>
      <c r="C220" s="61" t="s">
        <v>236</v>
      </c>
      <c r="D220" s="25">
        <v>1</v>
      </c>
      <c r="E220" s="25">
        <v>6715</v>
      </c>
      <c r="F220" s="25">
        <f t="shared" si="5"/>
        <v>6715</v>
      </c>
    </row>
    <row r="221" spans="1:6" ht="26.25" thickBot="1" x14ac:dyDescent="0.3">
      <c r="A221" s="21" t="s">
        <v>308</v>
      </c>
      <c r="B221" s="64" t="s">
        <v>242</v>
      </c>
      <c r="C221" s="61" t="s">
        <v>236</v>
      </c>
      <c r="D221" s="25">
        <v>2</v>
      </c>
      <c r="E221" s="25">
        <v>548</v>
      </c>
      <c r="F221" s="25">
        <f t="shared" si="5"/>
        <v>1096</v>
      </c>
    </row>
    <row r="222" spans="1:6" ht="15.75" thickBot="1" x14ac:dyDescent="0.3">
      <c r="A222" s="21" t="s">
        <v>309</v>
      </c>
      <c r="B222" s="64" t="s">
        <v>243</v>
      </c>
      <c r="C222" s="61" t="s">
        <v>236</v>
      </c>
      <c r="D222" s="25">
        <v>2</v>
      </c>
      <c r="E222" s="25">
        <v>667</v>
      </c>
      <c r="F222" s="25">
        <f t="shared" si="5"/>
        <v>1334</v>
      </c>
    </row>
    <row r="223" spans="1:6" ht="15.75" thickBot="1" x14ac:dyDescent="0.3">
      <c r="A223" s="100" t="s">
        <v>273</v>
      </c>
      <c r="B223" s="100"/>
      <c r="C223" s="100"/>
      <c r="D223" s="100"/>
      <c r="E223" s="100"/>
      <c r="F223" s="36">
        <f>SUM(F197:F222)</f>
        <v>107396.35</v>
      </c>
    </row>
    <row r="224" spans="1:6" ht="15.75" x14ac:dyDescent="0.25">
      <c r="A224" s="98" t="s">
        <v>272</v>
      </c>
      <c r="B224" s="99"/>
      <c r="C224" s="23"/>
      <c r="D224" s="24"/>
      <c r="E224" s="25"/>
      <c r="F224" s="26"/>
    </row>
    <row r="225" spans="1:6" ht="26.25" thickBot="1" x14ac:dyDescent="0.3">
      <c r="A225" s="21" t="s">
        <v>310</v>
      </c>
      <c r="B225" s="64" t="s">
        <v>247</v>
      </c>
      <c r="C225" s="61" t="s">
        <v>219</v>
      </c>
      <c r="D225" s="25">
        <v>25</v>
      </c>
      <c r="E225" s="25">
        <v>6.38</v>
      </c>
      <c r="F225" s="25">
        <f t="shared" ref="F225:F251" si="6">E225*D225</f>
        <v>159.5</v>
      </c>
    </row>
    <row r="226" spans="1:6" ht="26.25" thickBot="1" x14ac:dyDescent="0.3">
      <c r="A226" s="21" t="s">
        <v>311</v>
      </c>
      <c r="B226" s="64" t="s">
        <v>248</v>
      </c>
      <c r="C226" s="61" t="s">
        <v>193</v>
      </c>
      <c r="D226" s="25">
        <v>10</v>
      </c>
      <c r="E226" s="25">
        <v>85.07</v>
      </c>
      <c r="F226" s="25">
        <f t="shared" si="6"/>
        <v>850.69999999999993</v>
      </c>
    </row>
    <row r="227" spans="1:6" ht="39" thickBot="1" x14ac:dyDescent="0.3">
      <c r="A227" s="21" t="s">
        <v>312</v>
      </c>
      <c r="B227" s="64" t="s">
        <v>249</v>
      </c>
      <c r="C227" s="61" t="s">
        <v>193</v>
      </c>
      <c r="D227" s="25">
        <v>4</v>
      </c>
      <c r="E227" s="25">
        <v>120.08</v>
      </c>
      <c r="F227" s="25">
        <f t="shared" si="6"/>
        <v>480.32</v>
      </c>
    </row>
    <row r="228" spans="1:6" ht="51.75" thickBot="1" x14ac:dyDescent="0.3">
      <c r="A228" s="21"/>
      <c r="B228" s="64" t="s">
        <v>250</v>
      </c>
      <c r="C228" s="61" t="s">
        <v>137</v>
      </c>
      <c r="D228" s="25"/>
      <c r="E228" s="25"/>
      <c r="F228" s="25"/>
    </row>
    <row r="229" spans="1:6" ht="15.75" thickBot="1" x14ac:dyDescent="0.3">
      <c r="A229" s="21" t="s">
        <v>313</v>
      </c>
      <c r="B229" s="64" t="s">
        <v>251</v>
      </c>
      <c r="C229" s="61" t="s">
        <v>228</v>
      </c>
      <c r="D229" s="25">
        <v>5</v>
      </c>
      <c r="E229" s="25">
        <v>6.82</v>
      </c>
      <c r="F229" s="25">
        <f t="shared" si="6"/>
        <v>34.1</v>
      </c>
    </row>
    <row r="230" spans="1:6" ht="15.75" thickBot="1" x14ac:dyDescent="0.3">
      <c r="A230" s="21" t="s">
        <v>314</v>
      </c>
      <c r="B230" s="64" t="s">
        <v>252</v>
      </c>
      <c r="C230" s="61" t="s">
        <v>228</v>
      </c>
      <c r="D230" s="25">
        <v>5</v>
      </c>
      <c r="E230" s="25">
        <v>13.64</v>
      </c>
      <c r="F230" s="25">
        <f t="shared" si="6"/>
        <v>68.2</v>
      </c>
    </row>
    <row r="231" spans="1:6" ht="15.75" thickBot="1" x14ac:dyDescent="0.3">
      <c r="A231" s="21" t="s">
        <v>315</v>
      </c>
      <c r="B231" s="64" t="s">
        <v>253</v>
      </c>
      <c r="C231" s="61" t="s">
        <v>228</v>
      </c>
      <c r="D231" s="25">
        <v>5</v>
      </c>
      <c r="E231" s="25">
        <v>20.46</v>
      </c>
      <c r="F231" s="25">
        <f t="shared" si="6"/>
        <v>102.30000000000001</v>
      </c>
    </row>
    <row r="232" spans="1:6" ht="15.75" thickBot="1" x14ac:dyDescent="0.3">
      <c r="A232" s="21" t="s">
        <v>316</v>
      </c>
      <c r="B232" s="64" t="s">
        <v>254</v>
      </c>
      <c r="C232" s="61" t="s">
        <v>228</v>
      </c>
      <c r="D232" s="25">
        <v>5</v>
      </c>
      <c r="E232" s="25">
        <v>37.51</v>
      </c>
      <c r="F232" s="25">
        <f t="shared" si="6"/>
        <v>187.54999999999998</v>
      </c>
    </row>
    <row r="233" spans="1:6" ht="15.75" thickBot="1" x14ac:dyDescent="0.3">
      <c r="A233" s="21" t="s">
        <v>317</v>
      </c>
      <c r="B233" s="64" t="s">
        <v>255</v>
      </c>
      <c r="C233" s="61" t="s">
        <v>228</v>
      </c>
      <c r="D233" s="25">
        <v>5</v>
      </c>
      <c r="E233" s="25">
        <v>136.41</v>
      </c>
      <c r="F233" s="25">
        <f t="shared" si="6"/>
        <v>682.05</v>
      </c>
    </row>
    <row r="234" spans="1:6" ht="15.75" thickBot="1" x14ac:dyDescent="0.3">
      <c r="A234" s="21" t="s">
        <v>318</v>
      </c>
      <c r="B234" s="64" t="s">
        <v>256</v>
      </c>
      <c r="C234" s="61" t="s">
        <v>228</v>
      </c>
      <c r="D234" s="25">
        <v>100</v>
      </c>
      <c r="E234" s="25">
        <v>6</v>
      </c>
      <c r="F234" s="25">
        <f t="shared" si="6"/>
        <v>600</v>
      </c>
    </row>
    <row r="235" spans="1:6" ht="15.75" thickBot="1" x14ac:dyDescent="0.3">
      <c r="A235" s="21" t="s">
        <v>319</v>
      </c>
      <c r="B235" s="64" t="s">
        <v>257</v>
      </c>
      <c r="C235" s="61" t="s">
        <v>236</v>
      </c>
      <c r="D235" s="25">
        <v>10</v>
      </c>
      <c r="E235" s="25">
        <v>53</v>
      </c>
      <c r="F235" s="25">
        <f t="shared" si="6"/>
        <v>530</v>
      </c>
    </row>
    <row r="236" spans="1:6" ht="15.75" thickBot="1" x14ac:dyDescent="0.3">
      <c r="A236" s="21"/>
      <c r="B236" s="64" t="s">
        <v>258</v>
      </c>
      <c r="C236" s="61" t="s">
        <v>137</v>
      </c>
      <c r="D236" s="25"/>
      <c r="E236" s="25"/>
      <c r="F236" s="25"/>
    </row>
    <row r="237" spans="1:6" ht="15.75" thickBot="1" x14ac:dyDescent="0.3">
      <c r="A237" s="21" t="s">
        <v>320</v>
      </c>
      <c r="B237" s="64" t="s">
        <v>259</v>
      </c>
      <c r="C237" s="61" t="s">
        <v>228</v>
      </c>
      <c r="D237" s="25">
        <v>10</v>
      </c>
      <c r="E237" s="25">
        <v>37.51</v>
      </c>
      <c r="F237" s="25">
        <f t="shared" si="6"/>
        <v>375.09999999999997</v>
      </c>
    </row>
    <row r="238" spans="1:6" ht="15.75" thickBot="1" x14ac:dyDescent="0.3">
      <c r="A238" s="21" t="s">
        <v>321</v>
      </c>
      <c r="B238" s="64" t="s">
        <v>260</v>
      </c>
      <c r="C238" s="61" t="s">
        <v>228</v>
      </c>
      <c r="D238" s="25">
        <v>10</v>
      </c>
      <c r="E238" s="25">
        <v>64.790000000000006</v>
      </c>
      <c r="F238" s="25">
        <f t="shared" si="6"/>
        <v>647.90000000000009</v>
      </c>
    </row>
    <row r="239" spans="1:6" ht="38.25" x14ac:dyDescent="0.25">
      <c r="A239" s="21" t="s">
        <v>322</v>
      </c>
      <c r="B239" s="30" t="s">
        <v>559</v>
      </c>
      <c r="C239" s="61" t="s">
        <v>215</v>
      </c>
      <c r="D239" s="25">
        <v>1</v>
      </c>
      <c r="E239" s="25">
        <v>3500</v>
      </c>
      <c r="F239" s="25">
        <f t="shared" si="6"/>
        <v>3500</v>
      </c>
    </row>
    <row r="240" spans="1:6" ht="15.75" thickBot="1" x14ac:dyDescent="0.3">
      <c r="A240" s="21" t="s">
        <v>323</v>
      </c>
      <c r="B240" s="64" t="s">
        <v>558</v>
      </c>
      <c r="C240" s="61" t="s">
        <v>215</v>
      </c>
      <c r="D240" s="25">
        <v>1</v>
      </c>
      <c r="E240" s="25">
        <v>900</v>
      </c>
      <c r="F240" s="25">
        <f t="shared" si="6"/>
        <v>900</v>
      </c>
    </row>
    <row r="241" spans="1:6" ht="15.75" thickBot="1" x14ac:dyDescent="0.3">
      <c r="A241" s="21" t="s">
        <v>324</v>
      </c>
      <c r="B241" s="64" t="s">
        <v>557</v>
      </c>
      <c r="C241" s="61" t="s">
        <v>215</v>
      </c>
      <c r="D241" s="25">
        <v>1</v>
      </c>
      <c r="E241" s="25">
        <v>980</v>
      </c>
      <c r="F241" s="25">
        <f t="shared" si="6"/>
        <v>980</v>
      </c>
    </row>
    <row r="242" spans="1:6" ht="26.25" thickBot="1" x14ac:dyDescent="0.3">
      <c r="A242" s="21"/>
      <c r="B242" s="64" t="s">
        <v>261</v>
      </c>
      <c r="C242" s="61" t="s">
        <v>137</v>
      </c>
      <c r="D242" s="25"/>
      <c r="E242" s="25"/>
      <c r="F242" s="25"/>
    </row>
    <row r="243" spans="1:6" ht="15.75" thickBot="1" x14ac:dyDescent="0.3">
      <c r="A243" s="21"/>
      <c r="B243" s="64" t="s">
        <v>262</v>
      </c>
      <c r="C243" s="61" t="s">
        <v>137</v>
      </c>
      <c r="D243" s="25"/>
      <c r="E243" s="25"/>
      <c r="F243" s="25"/>
    </row>
    <row r="244" spans="1:6" ht="26.25" thickBot="1" x14ac:dyDescent="0.3">
      <c r="A244" s="21"/>
      <c r="B244" s="64" t="s">
        <v>263</v>
      </c>
      <c r="C244" s="61" t="s">
        <v>137</v>
      </c>
      <c r="D244" s="25"/>
      <c r="E244" s="25"/>
      <c r="F244" s="25"/>
    </row>
    <row r="245" spans="1:6" ht="15.75" thickBot="1" x14ac:dyDescent="0.3">
      <c r="A245" s="21" t="s">
        <v>325</v>
      </c>
      <c r="B245" s="64" t="s">
        <v>264</v>
      </c>
      <c r="C245" s="61" t="s">
        <v>236</v>
      </c>
      <c r="D245" s="25">
        <v>100</v>
      </c>
      <c r="E245" s="25">
        <v>19.14</v>
      </c>
      <c r="F245" s="25">
        <f t="shared" si="6"/>
        <v>1914</v>
      </c>
    </row>
    <row r="246" spans="1:6" ht="15.75" thickBot="1" x14ac:dyDescent="0.3">
      <c r="A246" s="21" t="s">
        <v>326</v>
      </c>
      <c r="B246" s="64" t="s">
        <v>265</v>
      </c>
      <c r="C246" s="61" t="s">
        <v>236</v>
      </c>
      <c r="D246" s="25">
        <v>20</v>
      </c>
      <c r="E246" s="25">
        <v>85.07</v>
      </c>
      <c r="F246" s="25">
        <f t="shared" si="6"/>
        <v>1701.3999999999999</v>
      </c>
    </row>
    <row r="247" spans="1:6" ht="51.75" thickBot="1" x14ac:dyDescent="0.3">
      <c r="A247" s="21"/>
      <c r="B247" s="64" t="s">
        <v>266</v>
      </c>
      <c r="C247" s="61" t="s">
        <v>137</v>
      </c>
      <c r="D247" s="25"/>
      <c r="E247" s="25"/>
      <c r="F247" s="25"/>
    </row>
    <row r="248" spans="1:6" ht="15.75" thickBot="1" x14ac:dyDescent="0.3">
      <c r="A248" s="21"/>
      <c r="B248" s="64" t="s">
        <v>267</v>
      </c>
      <c r="C248" s="61" t="s">
        <v>137</v>
      </c>
      <c r="D248" s="25"/>
      <c r="E248" s="25"/>
      <c r="F248" s="25"/>
    </row>
    <row r="249" spans="1:6" ht="26.25" thickBot="1" x14ac:dyDescent="0.3">
      <c r="A249" s="21"/>
      <c r="B249" s="64" t="s">
        <v>268</v>
      </c>
      <c r="C249" s="61" t="s">
        <v>137</v>
      </c>
      <c r="D249" s="25"/>
      <c r="E249" s="25"/>
      <c r="F249" s="25"/>
    </row>
    <row r="250" spans="1:6" ht="15.75" thickBot="1" x14ac:dyDescent="0.3">
      <c r="A250" s="21" t="s">
        <v>327</v>
      </c>
      <c r="B250" s="64" t="s">
        <v>269</v>
      </c>
      <c r="C250" s="61" t="s">
        <v>236</v>
      </c>
      <c r="D250" s="25">
        <v>1</v>
      </c>
      <c r="E250" s="25">
        <v>528</v>
      </c>
      <c r="F250" s="25">
        <f t="shared" si="6"/>
        <v>528</v>
      </c>
    </row>
    <row r="251" spans="1:6" ht="26.25" thickBot="1" x14ac:dyDescent="0.3">
      <c r="A251" s="21" t="s">
        <v>328</v>
      </c>
      <c r="B251" s="64" t="s">
        <v>270</v>
      </c>
      <c r="C251" s="61" t="s">
        <v>236</v>
      </c>
      <c r="D251" s="25">
        <v>1</v>
      </c>
      <c r="E251" s="25">
        <v>531.66999999999996</v>
      </c>
      <c r="F251" s="25">
        <f t="shared" si="6"/>
        <v>531.66999999999996</v>
      </c>
    </row>
    <row r="252" spans="1:6" ht="15.75" thickBot="1" x14ac:dyDescent="0.3">
      <c r="A252" s="100" t="s">
        <v>271</v>
      </c>
      <c r="B252" s="100"/>
      <c r="C252" s="100"/>
      <c r="D252" s="100"/>
      <c r="E252" s="100"/>
      <c r="F252" s="36">
        <f>SUM(F225:F251)</f>
        <v>14772.789999999999</v>
      </c>
    </row>
    <row r="253" spans="1:6" ht="15.75" x14ac:dyDescent="0.25">
      <c r="A253" s="98" t="s">
        <v>279</v>
      </c>
      <c r="B253" s="99"/>
    </row>
    <row r="254" spans="1:6" ht="26.25" thickBot="1" x14ac:dyDescent="0.3">
      <c r="A254" s="21" t="s">
        <v>329</v>
      </c>
      <c r="B254" s="64" t="s">
        <v>274</v>
      </c>
      <c r="C254" s="61" t="s">
        <v>228</v>
      </c>
      <c r="D254" s="25">
        <v>6</v>
      </c>
      <c r="E254" s="25">
        <v>392.17</v>
      </c>
      <c r="F254" s="25">
        <f t="shared" ref="F254:F257" si="7">E254*D254</f>
        <v>2353.02</v>
      </c>
    </row>
    <row r="255" spans="1:6" ht="26.25" thickBot="1" x14ac:dyDescent="0.3">
      <c r="A255" s="21" t="s">
        <v>330</v>
      </c>
      <c r="B255" s="64" t="s">
        <v>275</v>
      </c>
      <c r="C255" s="61" t="s">
        <v>228</v>
      </c>
      <c r="D255" s="25">
        <v>10</v>
      </c>
      <c r="E255" s="25">
        <v>575.17999999999995</v>
      </c>
      <c r="F255" s="25">
        <f t="shared" si="7"/>
        <v>5751.7999999999993</v>
      </c>
    </row>
    <row r="256" spans="1:6" ht="26.25" thickBot="1" x14ac:dyDescent="0.3">
      <c r="A256" s="21" t="s">
        <v>331</v>
      </c>
      <c r="B256" s="64" t="s">
        <v>276</v>
      </c>
      <c r="C256" s="61" t="s">
        <v>228</v>
      </c>
      <c r="D256" s="25">
        <v>8</v>
      </c>
      <c r="E256" s="25">
        <v>202.11</v>
      </c>
      <c r="F256" s="25">
        <f t="shared" si="7"/>
        <v>1616.88</v>
      </c>
    </row>
    <row r="257" spans="1:7" ht="26.25" thickBot="1" x14ac:dyDescent="0.3">
      <c r="A257" s="21" t="s">
        <v>332</v>
      </c>
      <c r="B257" s="64" t="s">
        <v>277</v>
      </c>
      <c r="C257" s="61" t="s">
        <v>228</v>
      </c>
      <c r="D257" s="25">
        <v>10</v>
      </c>
      <c r="E257" s="25">
        <v>202.11</v>
      </c>
      <c r="F257" s="25">
        <f t="shared" si="7"/>
        <v>2021.1000000000001</v>
      </c>
    </row>
    <row r="258" spans="1:7" ht="15.75" thickBot="1" x14ac:dyDescent="0.3">
      <c r="A258" s="100" t="s">
        <v>278</v>
      </c>
      <c r="B258" s="100"/>
      <c r="C258" s="100"/>
      <c r="D258" s="100"/>
      <c r="E258" s="100"/>
      <c r="F258" s="36">
        <f>SUM(F254:F257)</f>
        <v>11742.800000000001</v>
      </c>
    </row>
    <row r="259" spans="1:7" ht="15.75" x14ac:dyDescent="0.25">
      <c r="A259" s="98" t="s">
        <v>288</v>
      </c>
      <c r="B259" s="99"/>
    </row>
    <row r="260" spans="1:7" ht="39" thickBot="1" x14ac:dyDescent="0.3">
      <c r="A260" s="21"/>
      <c r="B260" s="64" t="s">
        <v>280</v>
      </c>
      <c r="C260" s="61" t="s">
        <v>137</v>
      </c>
      <c r="D260" s="62"/>
      <c r="E260" s="25"/>
      <c r="F260" s="26"/>
    </row>
    <row r="261" spans="1:7" ht="26.25" thickBot="1" x14ac:dyDescent="0.3">
      <c r="A261" s="21"/>
      <c r="B261" s="64" t="s">
        <v>281</v>
      </c>
      <c r="C261" s="61" t="s">
        <v>137</v>
      </c>
      <c r="D261" s="62"/>
      <c r="E261" s="25"/>
      <c r="F261" s="26"/>
    </row>
    <row r="262" spans="1:7" ht="15.75" thickBot="1" x14ac:dyDescent="0.3">
      <c r="A262" s="21" t="s">
        <v>333</v>
      </c>
      <c r="B262" s="64" t="s">
        <v>282</v>
      </c>
      <c r="C262" s="61" t="s">
        <v>219</v>
      </c>
      <c r="D262" s="25">
        <v>40</v>
      </c>
      <c r="E262" s="25">
        <v>141.07</v>
      </c>
      <c r="F262" s="25">
        <f t="shared" ref="F262:F266" si="8">E262*D262</f>
        <v>5642.7999999999993</v>
      </c>
    </row>
    <row r="263" spans="1:7" ht="26.25" thickBot="1" x14ac:dyDescent="0.3">
      <c r="A263" s="21" t="s">
        <v>334</v>
      </c>
      <c r="B263" s="64" t="s">
        <v>283</v>
      </c>
      <c r="C263" s="61" t="s">
        <v>219</v>
      </c>
      <c r="D263" s="25">
        <v>40</v>
      </c>
      <c r="E263" s="25">
        <v>17.05</v>
      </c>
      <c r="F263" s="25">
        <f t="shared" si="8"/>
        <v>682</v>
      </c>
    </row>
    <row r="264" spans="1:7" ht="15.75" thickBot="1" x14ac:dyDescent="0.3">
      <c r="A264" s="21" t="s">
        <v>335</v>
      </c>
      <c r="B264" s="64" t="s">
        <v>284</v>
      </c>
      <c r="C264" s="61" t="s">
        <v>219</v>
      </c>
      <c r="D264" s="25">
        <v>45</v>
      </c>
      <c r="E264" s="25">
        <v>100</v>
      </c>
      <c r="F264" s="25">
        <f t="shared" si="8"/>
        <v>4500</v>
      </c>
    </row>
    <row r="265" spans="1:7" ht="15.75" thickBot="1" x14ac:dyDescent="0.3">
      <c r="A265" s="21" t="s">
        <v>336</v>
      </c>
      <c r="B265" s="64" t="s">
        <v>285</v>
      </c>
      <c r="C265" s="61" t="s">
        <v>219</v>
      </c>
      <c r="D265" s="25">
        <v>10</v>
      </c>
      <c r="E265" s="25">
        <v>52.97</v>
      </c>
      <c r="F265" s="25">
        <f t="shared" si="8"/>
        <v>529.70000000000005</v>
      </c>
    </row>
    <row r="266" spans="1:7" ht="15.75" thickBot="1" x14ac:dyDescent="0.3">
      <c r="A266" s="21" t="s">
        <v>337</v>
      </c>
      <c r="B266" s="64" t="s">
        <v>339</v>
      </c>
      <c r="C266" s="61" t="s">
        <v>228</v>
      </c>
      <c r="D266" s="25">
        <v>15</v>
      </c>
      <c r="E266" s="25">
        <v>154</v>
      </c>
      <c r="F266" s="25">
        <f t="shared" si="8"/>
        <v>2310</v>
      </c>
    </row>
    <row r="267" spans="1:7" ht="15.75" thickBot="1" x14ac:dyDescent="0.3">
      <c r="A267" s="21" t="s">
        <v>338</v>
      </c>
      <c r="B267" s="64" t="s">
        <v>286</v>
      </c>
      <c r="C267" s="61" t="s">
        <v>287</v>
      </c>
      <c r="D267" s="25">
        <v>30</v>
      </c>
      <c r="E267" s="25">
        <v>450</v>
      </c>
      <c r="F267" s="25">
        <f>E267*D267</f>
        <v>13500</v>
      </c>
    </row>
    <row r="268" spans="1:7" ht="25.5" x14ac:dyDescent="0.25">
      <c r="A268" s="21" t="s">
        <v>489</v>
      </c>
      <c r="B268" s="30" t="s">
        <v>447</v>
      </c>
      <c r="C268" s="43" t="s">
        <v>236</v>
      </c>
      <c r="D268" s="25">
        <v>40</v>
      </c>
      <c r="E268" s="25">
        <v>35</v>
      </c>
      <c r="F268" s="25">
        <v>1400</v>
      </c>
      <c r="G268" s="78"/>
    </row>
    <row r="269" spans="1:7" ht="15.75" customHeight="1" x14ac:dyDescent="0.25">
      <c r="A269" s="21" t="s">
        <v>490</v>
      </c>
      <c r="B269" s="30" t="s">
        <v>448</v>
      </c>
      <c r="C269" s="43" t="s">
        <v>236</v>
      </c>
      <c r="D269" s="25">
        <v>1</v>
      </c>
      <c r="E269" s="25">
        <v>350</v>
      </c>
      <c r="F269" s="25">
        <v>350</v>
      </c>
      <c r="G269" s="78"/>
    </row>
    <row r="270" spans="1:7" ht="15.75" thickBot="1" x14ac:dyDescent="0.3">
      <c r="A270" s="100" t="s">
        <v>340</v>
      </c>
      <c r="B270" s="100"/>
      <c r="C270" s="100"/>
      <c r="D270" s="100"/>
      <c r="E270" s="100"/>
      <c r="F270" s="36">
        <f>SUM(F262:F269)</f>
        <v>28914.5</v>
      </c>
      <c r="G270" s="78"/>
    </row>
    <row r="271" spans="1:7" ht="15.75" x14ac:dyDescent="0.25">
      <c r="A271" s="98" t="s">
        <v>491</v>
      </c>
      <c r="B271" s="99"/>
      <c r="G271" s="78"/>
    </row>
    <row r="272" spans="1:7" ht="20.25" customHeight="1" x14ac:dyDescent="0.25">
      <c r="A272" s="21"/>
      <c r="B272" s="30" t="s">
        <v>449</v>
      </c>
      <c r="C272" s="43"/>
      <c r="D272" s="44"/>
      <c r="E272" s="45"/>
      <c r="F272" s="26"/>
    </row>
    <row r="273" spans="1:6" ht="63.75" x14ac:dyDescent="0.25">
      <c r="A273" s="21"/>
      <c r="B273" s="30" t="s">
        <v>450</v>
      </c>
      <c r="C273" s="43" t="s">
        <v>137</v>
      </c>
      <c r="D273" s="44"/>
      <c r="E273" s="45"/>
      <c r="F273" s="26"/>
    </row>
    <row r="274" spans="1:6" ht="25.5" x14ac:dyDescent="0.25">
      <c r="A274" s="21"/>
      <c r="B274" s="30" t="s">
        <v>451</v>
      </c>
      <c r="C274" s="43" t="s">
        <v>137</v>
      </c>
      <c r="D274" s="44"/>
      <c r="E274" s="45"/>
      <c r="F274" s="26"/>
    </row>
    <row r="275" spans="1:6" ht="25.5" x14ac:dyDescent="0.25">
      <c r="A275" s="21"/>
      <c r="B275" s="30" t="s">
        <v>343</v>
      </c>
      <c r="C275" s="43" t="s">
        <v>137</v>
      </c>
      <c r="D275" s="44"/>
      <c r="E275" s="45"/>
      <c r="F275" s="26"/>
    </row>
    <row r="276" spans="1:6" ht="25.5" x14ac:dyDescent="0.25">
      <c r="A276" s="21"/>
      <c r="B276" s="30" t="s">
        <v>452</v>
      </c>
      <c r="C276" s="43" t="s">
        <v>137</v>
      </c>
      <c r="D276" s="44"/>
      <c r="E276" s="45"/>
      <c r="F276" s="26"/>
    </row>
    <row r="277" spans="1:6" ht="25.5" x14ac:dyDescent="0.25">
      <c r="A277" s="21"/>
      <c r="B277" s="30" t="s">
        <v>453</v>
      </c>
      <c r="C277" s="43" t="s">
        <v>137</v>
      </c>
      <c r="D277" s="44"/>
      <c r="E277" s="45"/>
      <c r="F277" s="26"/>
    </row>
    <row r="278" spans="1:6" ht="51" x14ac:dyDescent="0.25">
      <c r="A278" s="21"/>
      <c r="B278" s="30" t="s">
        <v>454</v>
      </c>
      <c r="C278" s="43" t="s">
        <v>137</v>
      </c>
      <c r="D278" s="44"/>
      <c r="E278" s="45"/>
      <c r="F278" s="26"/>
    </row>
    <row r="279" spans="1:6" x14ac:dyDescent="0.25">
      <c r="A279" s="21"/>
      <c r="B279" s="30" t="s">
        <v>455</v>
      </c>
      <c r="C279" s="43" t="s">
        <v>137</v>
      </c>
      <c r="D279" s="44"/>
      <c r="E279" s="45"/>
      <c r="F279" s="26"/>
    </row>
    <row r="280" spans="1:6" x14ac:dyDescent="0.25">
      <c r="A280" s="21"/>
      <c r="B280" s="30" t="s">
        <v>456</v>
      </c>
      <c r="C280" s="43" t="s">
        <v>137</v>
      </c>
      <c r="D280" s="44"/>
      <c r="E280" s="45"/>
      <c r="F280" s="26"/>
    </row>
    <row r="281" spans="1:6" ht="25.5" x14ac:dyDescent="0.25">
      <c r="A281" s="21"/>
      <c r="B281" s="30" t="s">
        <v>457</v>
      </c>
      <c r="C281" s="43" t="s">
        <v>137</v>
      </c>
      <c r="D281" s="44"/>
      <c r="E281" s="45"/>
      <c r="F281" s="26"/>
    </row>
    <row r="282" spans="1:6" ht="25.5" x14ac:dyDescent="0.25">
      <c r="A282" s="21"/>
      <c r="B282" s="30" t="s">
        <v>458</v>
      </c>
      <c r="C282" s="43" t="s">
        <v>137</v>
      </c>
      <c r="D282" s="44"/>
      <c r="E282" s="45"/>
      <c r="F282" s="26"/>
    </row>
    <row r="283" spans="1:6" x14ac:dyDescent="0.25">
      <c r="A283" s="21"/>
      <c r="B283" s="30" t="s">
        <v>459</v>
      </c>
      <c r="C283" s="43"/>
      <c r="D283" s="44"/>
      <c r="E283" s="45"/>
      <c r="F283" s="26"/>
    </row>
    <row r="284" spans="1:6" ht="51" x14ac:dyDescent="0.25">
      <c r="A284" s="21"/>
      <c r="B284" s="30" t="s">
        <v>460</v>
      </c>
      <c r="C284" s="43" t="s">
        <v>137</v>
      </c>
      <c r="D284" s="44"/>
      <c r="E284" s="45"/>
      <c r="F284" s="26"/>
    </row>
    <row r="285" spans="1:6" ht="51" x14ac:dyDescent="0.25">
      <c r="A285" s="21" t="s">
        <v>461</v>
      </c>
      <c r="B285" s="30" t="s">
        <v>462</v>
      </c>
      <c r="C285" s="43" t="s">
        <v>236</v>
      </c>
      <c r="D285" s="25">
        <v>2</v>
      </c>
      <c r="E285" s="25">
        <v>1440</v>
      </c>
      <c r="F285" s="25">
        <v>2880</v>
      </c>
    </row>
    <row r="286" spans="1:6" x14ac:dyDescent="0.25">
      <c r="A286" s="21" t="s">
        <v>463</v>
      </c>
      <c r="B286" s="30" t="s">
        <v>464</v>
      </c>
      <c r="C286" s="43" t="s">
        <v>465</v>
      </c>
      <c r="D286" s="25">
        <v>1</v>
      </c>
      <c r="E286" s="25">
        <v>3400</v>
      </c>
      <c r="F286" s="25">
        <v>3400</v>
      </c>
    </row>
    <row r="287" spans="1:6" ht="25.5" x14ac:dyDescent="0.25">
      <c r="A287" s="21" t="s">
        <v>466</v>
      </c>
      <c r="B287" s="30" t="s">
        <v>467</v>
      </c>
      <c r="C287" s="43" t="s">
        <v>468</v>
      </c>
      <c r="D287" s="25">
        <v>8</v>
      </c>
      <c r="E287" s="25">
        <v>950</v>
      </c>
      <c r="F287" s="25">
        <v>7600</v>
      </c>
    </row>
    <row r="288" spans="1:6" ht="25.5" x14ac:dyDescent="0.25">
      <c r="A288" s="21" t="s">
        <v>469</v>
      </c>
      <c r="B288" s="30" t="s">
        <v>470</v>
      </c>
      <c r="C288" s="43" t="s">
        <v>215</v>
      </c>
      <c r="D288" s="25">
        <v>1</v>
      </c>
      <c r="E288" s="25">
        <v>2400</v>
      </c>
      <c r="F288" s="25">
        <v>2400</v>
      </c>
    </row>
    <row r="289" spans="1:6" x14ac:dyDescent="0.25">
      <c r="A289" s="21" t="s">
        <v>471</v>
      </c>
      <c r="B289" s="30" t="s">
        <v>472</v>
      </c>
      <c r="C289" s="43" t="s">
        <v>236</v>
      </c>
      <c r="D289" s="25">
        <v>1</v>
      </c>
      <c r="E289" s="25">
        <v>860</v>
      </c>
      <c r="F289" s="25">
        <v>860</v>
      </c>
    </row>
    <row r="290" spans="1:6" ht="38.25" x14ac:dyDescent="0.25">
      <c r="A290" s="21" t="s">
        <v>473</v>
      </c>
      <c r="B290" s="30" t="s">
        <v>474</v>
      </c>
      <c r="C290" s="43" t="s">
        <v>215</v>
      </c>
      <c r="D290" s="25">
        <v>1</v>
      </c>
      <c r="E290" s="25">
        <v>1400</v>
      </c>
      <c r="F290" s="25">
        <v>1400</v>
      </c>
    </row>
    <row r="291" spans="1:6" ht="25.5" x14ac:dyDescent="0.25">
      <c r="A291" s="21"/>
      <c r="B291" s="30" t="s">
        <v>475</v>
      </c>
      <c r="C291" s="43" t="s">
        <v>137</v>
      </c>
      <c r="D291" s="25"/>
      <c r="E291" s="25"/>
      <c r="F291" s="25"/>
    </row>
    <row r="292" spans="1:6" ht="25.5" x14ac:dyDescent="0.25">
      <c r="A292" s="21" t="s">
        <v>476</v>
      </c>
      <c r="B292" s="30" t="s">
        <v>477</v>
      </c>
      <c r="C292" s="43" t="s">
        <v>465</v>
      </c>
      <c r="D292" s="25">
        <v>1</v>
      </c>
      <c r="E292" s="25">
        <v>3400</v>
      </c>
      <c r="F292" s="25">
        <v>3400</v>
      </c>
    </row>
    <row r="293" spans="1:6" ht="25.5" x14ac:dyDescent="0.25">
      <c r="A293" s="21" t="s">
        <v>478</v>
      </c>
      <c r="B293" s="30" t="s">
        <v>479</v>
      </c>
      <c r="C293" s="43" t="s">
        <v>228</v>
      </c>
      <c r="D293" s="25">
        <v>10</v>
      </c>
      <c r="E293" s="25">
        <v>100</v>
      </c>
      <c r="F293" s="25">
        <v>1000</v>
      </c>
    </row>
    <row r="294" spans="1:6" ht="38.25" x14ac:dyDescent="0.25">
      <c r="A294" s="21" t="s">
        <v>480</v>
      </c>
      <c r="B294" s="30" t="s">
        <v>481</v>
      </c>
      <c r="C294" s="43" t="s">
        <v>228</v>
      </c>
      <c r="D294" s="25">
        <v>15</v>
      </c>
      <c r="E294" s="25">
        <v>140</v>
      </c>
      <c r="F294" s="25">
        <v>2100</v>
      </c>
    </row>
    <row r="295" spans="1:6" ht="15.75" thickBot="1" x14ac:dyDescent="0.3">
      <c r="A295" s="100" t="s">
        <v>492</v>
      </c>
      <c r="B295" s="100"/>
      <c r="C295" s="100"/>
      <c r="D295" s="100"/>
      <c r="E295" s="100"/>
      <c r="F295" s="77">
        <f>SUM(F272:F294)</f>
        <v>25040</v>
      </c>
    </row>
    <row r="296" spans="1:6" ht="15.75" x14ac:dyDescent="0.25">
      <c r="A296" s="98" t="s">
        <v>494</v>
      </c>
      <c r="B296" s="99"/>
    </row>
    <row r="297" spans="1:6" x14ac:dyDescent="0.25">
      <c r="A297" s="24" t="s">
        <v>517</v>
      </c>
      <c r="B297" s="23" t="s">
        <v>518</v>
      </c>
      <c r="C297" s="63" t="s">
        <v>519</v>
      </c>
      <c r="D297" s="25">
        <v>80</v>
      </c>
      <c r="E297" s="25">
        <v>90</v>
      </c>
      <c r="F297" s="79">
        <f>E297*D297</f>
        <v>7200</v>
      </c>
    </row>
    <row r="298" spans="1:6" x14ac:dyDescent="0.25">
      <c r="A298" s="24" t="s">
        <v>520</v>
      </c>
      <c r="B298" s="23" t="s">
        <v>521</v>
      </c>
      <c r="C298" s="63" t="s">
        <v>519</v>
      </c>
      <c r="D298" s="25">
        <v>80</v>
      </c>
      <c r="E298" s="25">
        <v>120</v>
      </c>
      <c r="F298" s="79">
        <f t="shared" ref="F298:F303" si="9">E298*D298</f>
        <v>9600</v>
      </c>
    </row>
    <row r="299" spans="1:6" x14ac:dyDescent="0.25">
      <c r="A299" s="24" t="s">
        <v>522</v>
      </c>
      <c r="B299" s="23" t="s">
        <v>523</v>
      </c>
      <c r="C299" s="63" t="s">
        <v>519</v>
      </c>
      <c r="D299" s="25">
        <v>80</v>
      </c>
      <c r="E299" s="25">
        <v>200</v>
      </c>
      <c r="F299" s="79">
        <f t="shared" si="9"/>
        <v>16000</v>
      </c>
    </row>
    <row r="300" spans="1:6" x14ac:dyDescent="0.25">
      <c r="A300" s="24" t="s">
        <v>524</v>
      </c>
      <c r="B300" s="23" t="s">
        <v>525</v>
      </c>
      <c r="C300" s="63" t="s">
        <v>519</v>
      </c>
      <c r="D300" s="25">
        <v>80</v>
      </c>
      <c r="E300" s="25">
        <v>200</v>
      </c>
      <c r="F300" s="79">
        <f t="shared" si="9"/>
        <v>16000</v>
      </c>
    </row>
    <row r="301" spans="1:6" x14ac:dyDescent="0.25">
      <c r="A301" s="21" t="s">
        <v>482</v>
      </c>
      <c r="B301" s="30" t="s">
        <v>483</v>
      </c>
      <c r="C301" s="43" t="s">
        <v>468</v>
      </c>
      <c r="D301" s="25">
        <v>50</v>
      </c>
      <c r="E301" s="25">
        <v>120</v>
      </c>
      <c r="F301" s="79">
        <f t="shared" si="9"/>
        <v>6000</v>
      </c>
    </row>
    <row r="302" spans="1:6" x14ac:dyDescent="0.25">
      <c r="A302" s="21" t="s">
        <v>484</v>
      </c>
      <c r="B302" s="30" t="s">
        <v>485</v>
      </c>
      <c r="C302" s="43" t="s">
        <v>468</v>
      </c>
      <c r="D302" s="25">
        <v>50</v>
      </c>
      <c r="E302" s="25">
        <v>90</v>
      </c>
      <c r="F302" s="79">
        <f t="shared" si="9"/>
        <v>4500</v>
      </c>
    </row>
    <row r="303" spans="1:6" ht="51" x14ac:dyDescent="0.25">
      <c r="A303" s="21" t="s">
        <v>486</v>
      </c>
      <c r="B303" s="30" t="s">
        <v>487</v>
      </c>
      <c r="C303" s="43" t="s">
        <v>465</v>
      </c>
      <c r="D303" s="25">
        <v>1</v>
      </c>
      <c r="E303" s="25">
        <v>3500</v>
      </c>
      <c r="F303" s="79">
        <f t="shared" si="9"/>
        <v>3500</v>
      </c>
    </row>
    <row r="304" spans="1:6" ht="15.75" thickBot="1" x14ac:dyDescent="0.3">
      <c r="A304" s="100" t="s">
        <v>495</v>
      </c>
      <c r="B304" s="100"/>
      <c r="C304" s="100"/>
      <c r="D304" s="100"/>
      <c r="E304" s="100"/>
      <c r="F304" s="36">
        <f>SUM(F297:F303)</f>
        <v>62800</v>
      </c>
    </row>
    <row r="305" spans="1:6" x14ac:dyDescent="0.25">
      <c r="A305" s="113" t="s">
        <v>497</v>
      </c>
      <c r="B305" s="113"/>
      <c r="C305" s="113"/>
      <c r="D305" s="113"/>
      <c r="E305" s="113"/>
      <c r="F305" s="113"/>
    </row>
    <row r="306" spans="1:6" x14ac:dyDescent="0.25">
      <c r="A306" s="114" t="s">
        <v>499</v>
      </c>
      <c r="B306" s="114"/>
      <c r="C306" s="114"/>
      <c r="D306" s="114"/>
      <c r="E306" s="114"/>
      <c r="F306" s="75">
        <f>F8</f>
        <v>19050</v>
      </c>
    </row>
    <row r="307" spans="1:6" x14ac:dyDescent="0.25">
      <c r="A307" s="114" t="s">
        <v>208</v>
      </c>
      <c r="B307" s="114"/>
      <c r="C307" s="114"/>
      <c r="D307" s="114"/>
      <c r="E307" s="114"/>
      <c r="F307" s="75">
        <f>F16</f>
        <v>137635</v>
      </c>
    </row>
    <row r="308" spans="1:6" x14ac:dyDescent="0.25">
      <c r="A308" s="115" t="s">
        <v>549</v>
      </c>
      <c r="B308" s="116"/>
      <c r="C308" s="116"/>
      <c r="D308" s="116"/>
      <c r="E308" s="117"/>
      <c r="F308" s="75">
        <f>F28</f>
        <v>23390</v>
      </c>
    </row>
    <row r="309" spans="1:6" x14ac:dyDescent="0.25">
      <c r="A309" s="114" t="s">
        <v>500</v>
      </c>
      <c r="B309" s="114"/>
      <c r="C309" s="114"/>
      <c r="D309" s="114"/>
      <c r="E309" s="114"/>
      <c r="F309" s="75">
        <f>F55</f>
        <v>60330</v>
      </c>
    </row>
    <row r="310" spans="1:6" x14ac:dyDescent="0.25">
      <c r="A310" s="114" t="s">
        <v>498</v>
      </c>
      <c r="B310" s="114"/>
      <c r="C310" s="114"/>
      <c r="D310" s="114"/>
      <c r="E310" s="114"/>
      <c r="F310" s="75">
        <f>F119</f>
        <v>150642</v>
      </c>
    </row>
    <row r="311" spans="1:6" x14ac:dyDescent="0.25">
      <c r="A311" s="114" t="s">
        <v>501</v>
      </c>
      <c r="B311" s="114"/>
      <c r="C311" s="114"/>
      <c r="D311" s="114"/>
      <c r="E311" s="114"/>
      <c r="F311" s="75">
        <f>F148</f>
        <v>103619</v>
      </c>
    </row>
    <row r="312" spans="1:6" x14ac:dyDescent="0.25">
      <c r="A312" s="114" t="s">
        <v>502</v>
      </c>
      <c r="B312" s="114"/>
      <c r="C312" s="114"/>
      <c r="D312" s="114"/>
      <c r="E312" s="114"/>
      <c r="F312" s="75">
        <f>F155</f>
        <v>42730</v>
      </c>
    </row>
    <row r="313" spans="1:6" x14ac:dyDescent="0.25">
      <c r="A313" s="114" t="s">
        <v>503</v>
      </c>
      <c r="B313" s="114"/>
      <c r="C313" s="114"/>
      <c r="D313" s="114"/>
      <c r="E313" s="114"/>
      <c r="F313" s="75">
        <f>F166</f>
        <v>42185</v>
      </c>
    </row>
    <row r="314" spans="1:6" x14ac:dyDescent="0.25">
      <c r="A314" s="114" t="s">
        <v>504</v>
      </c>
      <c r="B314" s="114"/>
      <c r="C314" s="114"/>
      <c r="D314" s="114"/>
      <c r="E314" s="114"/>
      <c r="F314" s="75">
        <f>F171</f>
        <v>2350</v>
      </c>
    </row>
    <row r="315" spans="1:6" x14ac:dyDescent="0.25">
      <c r="A315" s="114" t="s">
        <v>505</v>
      </c>
      <c r="B315" s="114"/>
      <c r="C315" s="114"/>
      <c r="D315" s="114"/>
      <c r="E315" s="114"/>
      <c r="F315" s="75">
        <f>F176</f>
        <v>8500</v>
      </c>
    </row>
    <row r="316" spans="1:6" x14ac:dyDescent="0.25">
      <c r="A316" s="114" t="s">
        <v>506</v>
      </c>
      <c r="B316" s="114"/>
      <c r="C316" s="114"/>
      <c r="D316" s="114"/>
      <c r="E316" s="114"/>
      <c r="F316" s="75">
        <f>F183</f>
        <v>75000</v>
      </c>
    </row>
    <row r="317" spans="1:6" x14ac:dyDescent="0.25">
      <c r="A317" s="114" t="s">
        <v>507</v>
      </c>
      <c r="B317" s="114"/>
      <c r="C317" s="114"/>
      <c r="D317" s="114"/>
      <c r="E317" s="114"/>
      <c r="F317" s="75">
        <f>F195</f>
        <v>107600</v>
      </c>
    </row>
    <row r="318" spans="1:6" x14ac:dyDescent="0.25">
      <c r="A318" s="114" t="s">
        <v>508</v>
      </c>
      <c r="B318" s="114"/>
      <c r="C318" s="114"/>
      <c r="D318" s="114"/>
      <c r="E318" s="114"/>
      <c r="F318" s="75">
        <f>F223</f>
        <v>107396.35</v>
      </c>
    </row>
    <row r="319" spans="1:6" x14ac:dyDescent="0.25">
      <c r="A319" s="114" t="s">
        <v>509</v>
      </c>
      <c r="B319" s="114"/>
      <c r="C319" s="114"/>
      <c r="D319" s="114"/>
      <c r="E319" s="114"/>
      <c r="F319" s="75">
        <f>F252</f>
        <v>14772.789999999999</v>
      </c>
    </row>
    <row r="320" spans="1:6" x14ac:dyDescent="0.25">
      <c r="A320" s="114" t="s">
        <v>510</v>
      </c>
      <c r="B320" s="114"/>
      <c r="C320" s="114"/>
      <c r="D320" s="114"/>
      <c r="E320" s="114"/>
      <c r="F320" s="75">
        <f>F258</f>
        <v>11742.800000000001</v>
      </c>
    </row>
    <row r="321" spans="1:6" x14ac:dyDescent="0.25">
      <c r="A321" s="114" t="s">
        <v>511</v>
      </c>
      <c r="B321" s="114"/>
      <c r="C321" s="114"/>
      <c r="D321" s="114"/>
      <c r="E321" s="114"/>
      <c r="F321" s="75">
        <f>F270</f>
        <v>28914.5</v>
      </c>
    </row>
    <row r="322" spans="1:6" x14ac:dyDescent="0.25">
      <c r="A322" s="114" t="s">
        <v>512</v>
      </c>
      <c r="B322" s="114"/>
      <c r="C322" s="114"/>
      <c r="D322" s="114"/>
      <c r="E322" s="114"/>
      <c r="F322" s="75">
        <f>F295</f>
        <v>25040</v>
      </c>
    </row>
    <row r="323" spans="1:6" x14ac:dyDescent="0.25">
      <c r="A323" s="114" t="s">
        <v>513</v>
      </c>
      <c r="B323" s="114"/>
      <c r="C323" s="114"/>
      <c r="D323" s="114"/>
      <c r="E323" s="114"/>
      <c r="F323" s="75">
        <f>F304</f>
        <v>62800</v>
      </c>
    </row>
    <row r="324" spans="1:6" x14ac:dyDescent="0.25">
      <c r="A324" s="114" t="s">
        <v>496</v>
      </c>
      <c r="B324" s="114"/>
      <c r="C324" s="114"/>
      <c r="D324" s="114"/>
      <c r="E324" s="114"/>
      <c r="F324" s="75">
        <f>SUM(F306:F323)</f>
        <v>1023697.4400000001</v>
      </c>
    </row>
    <row r="325" spans="1:6" x14ac:dyDescent="0.25">
      <c r="A325" s="115" t="s">
        <v>514</v>
      </c>
      <c r="B325" s="118"/>
      <c r="C325" s="118"/>
      <c r="D325" s="118"/>
      <c r="E325" s="92"/>
      <c r="F325" s="75">
        <f>F324*E325</f>
        <v>0</v>
      </c>
    </row>
    <row r="326" spans="1:6" x14ac:dyDescent="0.25">
      <c r="A326" s="115" t="s">
        <v>515</v>
      </c>
      <c r="B326" s="118"/>
      <c r="C326" s="118"/>
      <c r="D326" s="118"/>
      <c r="E326" s="126"/>
      <c r="F326" s="75">
        <f>F324-F325</f>
        <v>1023697.4400000001</v>
      </c>
    </row>
    <row r="327" spans="1:6" x14ac:dyDescent="0.25">
      <c r="A327" s="125" t="s">
        <v>562</v>
      </c>
      <c r="B327" s="114"/>
      <c r="C327" s="114"/>
      <c r="D327" s="114"/>
      <c r="E327" s="114"/>
      <c r="F327" s="75">
        <f>F326*0.18</f>
        <v>184265.5392</v>
      </c>
    </row>
    <row r="328" spans="1:6" x14ac:dyDescent="0.25">
      <c r="A328" s="114" t="s">
        <v>496</v>
      </c>
      <c r="B328" s="114"/>
      <c r="C328" s="114"/>
      <c r="D328" s="114"/>
      <c r="E328" s="114"/>
      <c r="F328" s="75">
        <f>F327+F326</f>
        <v>1207962.9791999999</v>
      </c>
    </row>
  </sheetData>
  <sheetProtection algorithmName="SHA-512" hashValue="QGmLu9QR7864FFYLa1SyGD2Tv123ig2hUJNpZt+DCsYMIpZKNr8kZq4znSfbM7zURBRs6TYOHdET1vMm6mU7Xg==" saltValue="2F231tJwrbJgcApXI8MNgQ==" spinCount="100000" sheet="1" objects="1" scenarios="1"/>
  <protectedRanges>
    <protectedRange sqref="E325" name="טווח1"/>
  </protectedRanges>
  <mergeCells count="63">
    <mergeCell ref="A325:D325"/>
    <mergeCell ref="A1:F1"/>
    <mergeCell ref="A2:F2"/>
    <mergeCell ref="A327:E327"/>
    <mergeCell ref="A328:E328"/>
    <mergeCell ref="A326:E326"/>
    <mergeCell ref="A183:E183"/>
    <mergeCell ref="A320:E320"/>
    <mergeCell ref="A321:E321"/>
    <mergeCell ref="A322:E322"/>
    <mergeCell ref="A323:E323"/>
    <mergeCell ref="A324:E324"/>
    <mergeCell ref="A315:E315"/>
    <mergeCell ref="A316:E316"/>
    <mergeCell ref="A317:E317"/>
    <mergeCell ref="A318:E318"/>
    <mergeCell ref="A319:E319"/>
    <mergeCell ref="A310:E310"/>
    <mergeCell ref="A311:E311"/>
    <mergeCell ref="A312:E312"/>
    <mergeCell ref="A313:E313"/>
    <mergeCell ref="A314:E314"/>
    <mergeCell ref="A305:F305"/>
    <mergeCell ref="A306:E306"/>
    <mergeCell ref="A307:E307"/>
    <mergeCell ref="A309:E309"/>
    <mergeCell ref="A271:B271"/>
    <mergeCell ref="A295:E295"/>
    <mergeCell ref="A308:E308"/>
    <mergeCell ref="A304:E304"/>
    <mergeCell ref="A296:B296"/>
    <mergeCell ref="A177:B177"/>
    <mergeCell ref="A55:E55"/>
    <mergeCell ref="A166:E166"/>
    <mergeCell ref="A167:B167"/>
    <mergeCell ref="A171:E171"/>
    <mergeCell ref="A172:B172"/>
    <mergeCell ref="A176:E176"/>
    <mergeCell ref="A61:B61"/>
    <mergeCell ref="A120:B120"/>
    <mergeCell ref="A148:E148"/>
    <mergeCell ref="A119:E119"/>
    <mergeCell ref="A252:E252"/>
    <mergeCell ref="A258:E258"/>
    <mergeCell ref="A253:B253"/>
    <mergeCell ref="A259:B259"/>
    <mergeCell ref="A270:E270"/>
    <mergeCell ref="A4:B4"/>
    <mergeCell ref="A9:B9"/>
    <mergeCell ref="A16:E16"/>
    <mergeCell ref="A8:E8"/>
    <mergeCell ref="A224:B224"/>
    <mergeCell ref="A196:B196"/>
    <mergeCell ref="A223:E223"/>
    <mergeCell ref="A184:B184"/>
    <mergeCell ref="A195:E195"/>
    <mergeCell ref="A17:B17"/>
    <mergeCell ref="A28:E28"/>
    <mergeCell ref="A29:B29"/>
    <mergeCell ref="A60:E60"/>
    <mergeCell ref="A149:B149"/>
    <mergeCell ref="A155:E155"/>
    <mergeCell ref="A156:B156"/>
  </mergeCells>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שירותים רחוב הגנה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Amos Goldstein</cp:lastModifiedBy>
  <dcterms:created xsi:type="dcterms:W3CDTF">2024-12-09T16:04:35Z</dcterms:created>
  <dcterms:modified xsi:type="dcterms:W3CDTF">2025-03-02T14:17:39Z</dcterms:modified>
</cp:coreProperties>
</file>